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Титульный лист" sheetId="1" r:id="rId1"/>
    <sheet name="1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'1'!$O$20:$P$86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'1'!$P$20:$P$86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<sst xmlns="http://schemas.openxmlformats.org/spreadsheetml/2006/main" count="1209" uniqueCount="1206">
  <si>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</si>
  <si>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</si>
  <si>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</si>
  <si>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</si>
  <si>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</si>
  <si>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</si>
  <si>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</si>
  <si>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</si>
  <si>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</si>
  <si>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</si>
  <si>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</si>
  <si>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</si>
  <si>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</si>
  <si>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</si>
  <si>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</si>
  <si>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</si>
  <si>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</si>
  <si>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</si>
  <si>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</si>
  <si>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</si>
  <si>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</si>
  <si>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</si>
  <si>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</si>
  <si>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</si>
  <si>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</si>
  <si>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</si>
  <si>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</si>
  <si>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</si>
  <si>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</si>
  <si>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</si>
  <si>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</si>
  <si>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</si>
  <si>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</si>
  <si>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</si>
  <si>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</si>
  <si>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</si>
  <si>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</si>
  <si>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</si>
  <si>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</si>
  <si>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</si>
  <si>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</si>
  <si>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</si>
  <si>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</si>
  <si>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</si>
  <si>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</si>
  <si>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</si>
  <si>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</si>
  <si>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</si>
  <si>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</si>
  <si>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</si>
  <si>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</si>
  <si>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</si>
  <si>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</si>
  <si>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</si>
  <si>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</si>
  <si>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</si>
  <si>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</si>
  <si>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</si>
  <si>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</si>
  <si>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</si>
  <si>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</si>
  <si>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</si>
  <si>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</si>
  <si>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</si>
  <si>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</si>
  <si>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</si>
  <si>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</si>
  <si>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</si>
  <si>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</si>
  <si>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</si>
  <si>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</si>
  <si>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</si>
  <si>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</si>
  <si>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</si>
  <si>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</si>
  <si>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</si>
  <si>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</si>
  <si>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</si>
  <si>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</si>
  <si>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</si>
  <si>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</si>
  <si>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</si>
  <si>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</si>
  <si>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</si>
  <si>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</si>
  <si>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</si>
  <si>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</si>
  <si>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</si>
  <si>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</si>
  <si>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</si>
  <si>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</si>
  <si>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</si>
  <si>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</si>
  <si>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</si>
  <si>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</si>
  <si>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</si>
  <si>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</si>
  <si>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</si>
  <si>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</si>
  <si>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</si>
  <si>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</si>
  <si>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</si>
  <si>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</si>
  <si>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</si>
  <si>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</si>
  <si>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</si>
  <si>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</si>
  <si>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</si>
  <si>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</si>
  <si>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</si>
  <si>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</si>
  <si>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</si>
  <si>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</si>
  <si>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</si>
  <si>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</si>
  <si>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</si>
  <si>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</si>
  <si>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</si>
  <si>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</si>
  <si>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</si>
  <si>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</si>
  <si>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</si>
  <si>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</si>
  <si>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</si>
  <si>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</si>
  <si>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</si>
  <si>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</si>
  <si>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</si>
  <si>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</si>
  <si>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</si>
  <si>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</si>
  <si>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</si>
  <si>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</si>
  <si>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</si>
  <si>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</si>
  <si>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</si>
  <si>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</si>
  <si>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</si>
  <si>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</si>
  <si>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</si>
  <si>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</si>
  <si>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</si>
  <si>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</si>
  <si>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</si>
  <si>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</si>
  <si>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</si>
  <si>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</si>
  <si>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</si>
  <si>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</si>
  <si>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</si>
  <si>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</si>
  <si>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</si>
  <si>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</si>
  <si>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</si>
  <si>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</si>
  <si>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</si>
  <si>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</si>
  <si>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</si>
  <si>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</si>
  <si>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</si>
  <si>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</si>
  <si>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</si>
  <si>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</si>
  <si>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</si>
  <si>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</si>
  <si>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</si>
  <si>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</si>
  <si>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</si>
  <si>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</si>
  <si>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</si>
  <si>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</si>
  <si>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</si>
  <si>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</si>
  <si>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</si>
  <si>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</si>
  <si>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</si>
  <si>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</si>
  <si>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</si>
  <si>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</si>
  <si>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</si>
  <si>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</si>
  <si>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</si>
  <si>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</si>
  <si>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</si>
  <si>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</si>
  <si>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</si>
  <si>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</si>
  <si>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</si>
  <si>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</si>
  <si>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</si>
  <si>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</si>
  <si>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</si>
  <si>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</si>
  <si>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</si>
  <si>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</si>
  <si>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</si>
  <si>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</si>
  <si>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</si>
  <si>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</si>
  <si>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</si>
  <si>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</si>
  <si>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</si>
  <si>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</si>
  <si>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</si>
  <si>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</si>
  <si>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</si>
  <si>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</si>
  <si>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</si>
  <si>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</si>
  <si>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</si>
  <si>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</si>
  <si>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</si>
  <si>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</si>
  <si>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</si>
  <si>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</si>
  <si>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</si>
  <si>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</si>
  <si>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</si>
  <si>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</si>
  <si>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</si>
  <si>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</si>
  <si>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</si>
  <si>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</si>
  <si>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</si>
  <si>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</si>
  <si>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</si>
  <si>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</si>
  <si>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</si>
  <si>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</si>
  <si>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</si>
  <si>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</si>
  <si>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</si>
  <si>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</si>
  <si>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</si>
  <si>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</si>
  <si>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</si>
  <si>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</si>
  <si>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</si>
  <si>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</si>
  <si>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</si>
  <si>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</si>
  <si>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</si>
  <si>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</si>
  <si>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</si>
  <si>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</si>
  <si>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</si>
  <si>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</si>
  <si>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</si>
  <si>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</si>
  <si>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</si>
  <si>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</si>
  <si>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</si>
  <si>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</si>
  <si>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</si>
  <si>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</si>
  <si>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</si>
  <si>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</si>
  <si>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</si>
  <si>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</si>
  <si>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</si>
  <si>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</si>
  <si>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</si>
  <si>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</si>
  <si>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</si>
  <si>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</si>
  <si>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</si>
  <si>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</si>
  <si>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</si>
  <si>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</si>
  <si>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</si>
  <si>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</si>
  <si>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</si>
  <si>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</si>
  <si>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</si>
  <si>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</si>
  <si>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</si>
  <si>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</si>
  <si>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</si>
  <si>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</si>
  <si>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</si>
  <si>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</si>
  <si>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</si>
  <si>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</si>
  <si>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</si>
  <si>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</si>
  <si>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</si>
  <si>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</si>
  <si>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</si>
  <si>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</si>
  <si>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</si>
  <si>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</si>
  <si>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</si>
  <si>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</si>
  <si>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</si>
  <si>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</si>
  <si>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</si>
  <si>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</si>
  <si>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</si>
  <si>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</si>
  <si>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</si>
  <si>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</si>
  <si>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</si>
  <si>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</si>
  <si>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</si>
  <si>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</si>
  <si>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</si>
  <si>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</si>
  <si>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</si>
  <si>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</si>
  <si>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</si>
  <si>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</si>
  <si>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</si>
  <si>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</si>
  <si>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</si>
  <si>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</si>
  <si>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</si>
  <si>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</si>
  <si>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</si>
  <si>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</si>
  <si>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</si>
  <si>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</si>
  <si>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</si>
  <si>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</si>
  <si>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</si>
  <si>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</si>
  <si>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</si>
  <si>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</si>
  <si>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</si>
  <si>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</si>
  <si>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</si>
  <si>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</si>
  <si>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</si>
  <si>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</si>
  <si>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</si>
  <si>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</si>
  <si>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</si>
  <si>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</si>
  <si>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</si>
  <si>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</si>
  <si>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</si>
  <si>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</si>
  <si>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</si>
  <si>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</si>
  <si>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</si>
  <si>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</si>
  <si>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</si>
  <si>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</si>
  <si>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</si>
  <si>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</si>
  <si>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</si>
  <si>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</si>
  <si>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</si>
  <si>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</si>
  <si>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</si>
  <si>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</si>
  <si>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</si>
  <si>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</si>
  <si>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</si>
  <si>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</si>
  <si>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</si>
  <si>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</si>
  <si>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</si>
  <si>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</si>
  <si>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</si>
  <si>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</si>
  <si>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</si>
  <si>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</si>
  <si>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</si>
  <si>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</si>
  <si>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</si>
  <si>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</si>
  <si>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</si>
  <si>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</si>
  <si>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</si>
  <si>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</si>
  <si>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</si>
  <si>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</si>
  <si>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</si>
  <si>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</si>
  <si>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</si>
  <si>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</si>
  <si>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</si>
  <si>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</si>
  <si>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</si>
  <si>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</si>
  <si>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</si>
  <si>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</si>
  <si>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</si>
  <si>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</si>
  <si>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</si>
  <si>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</si>
  <si>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</si>
  <si>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</si>
  <si>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</si>
  <si>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</si>
  <si>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</si>
  <si>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</si>
  <si>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</si>
  <si>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</si>
  <si>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</si>
  <si>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</si>
  <si>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</si>
  <si>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</si>
  <si>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</si>
  <si>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</si>
  <si>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</si>
  <si>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</si>
  <si>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</si>
  <si>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</si>
  <si>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</si>
  <si>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</si>
  <si>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</si>
  <si>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</si>
  <si>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</si>
  <si>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</si>
  <si>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</si>
  <si>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</si>
  <si>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</si>
  <si>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</si>
  <si>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</si>
  <si>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</si>
  <si>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</si>
  <si>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</si>
  <si>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</si>
  <si>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</si>
  <si>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</si>
  <si>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</si>
  <si>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</si>
  <si>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</si>
  <si>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</si>
  <si>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</si>
  <si>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</si>
  <si>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</si>
  <si>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</si>
  <si>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</si>
  <si>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</si>
  <si>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</si>
  <si>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</si>
  <si>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</si>
  <si>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</si>
  <si>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</si>
  <si>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</si>
  <si>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</si>
  <si>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</si>
  <si>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</si>
  <si>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</si>
  <si>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</si>
  <si>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</si>
  <si>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</si>
  <si>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</si>
  <si>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</si>
  <si>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</si>
  <si>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</si>
  <si>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</si>
  <si>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</si>
  <si>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</si>
  <si>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</si>
  <si>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</si>
  <si>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</si>
  <si>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</si>
  <si>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</si>
  <si>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</si>
  <si>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</si>
  <si>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</si>
  <si>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</si>
  <si>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</si>
  <si>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</si>
  <si>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</si>
  <si>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</si>
  <si>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</si>
  <si>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</si>
  <si>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</si>
  <si>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</si>
  <si>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</si>
  <si>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</si>
  <si>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</si>
  <si>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</si>
  <si>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</si>
  <si>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</si>
  <si>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</si>
  <si>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</si>
  <si>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</si>
  <si>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</si>
  <si>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</si>
  <si>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</si>
  <si>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</si>
  <si>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</si>
  <si>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</si>
  <si>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</si>
  <si>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</si>
  <si>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</si>
  <si>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</si>
  <si>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</si>
  <si>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</si>
  <si>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</si>
  <si>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</si>
  <si>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</si>
  <si>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</si>
  <si>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</si>
  <si>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</si>
  <si>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</si>
  <si>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</si>
  <si>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</si>
  <si>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</si>
  <si>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</si>
  <si>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</si>
  <si>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</si>
  <si>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</si>
  <si>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</si>
  <si>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</si>
  <si>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</si>
  <si>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</si>
  <si>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</si>
  <si>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</si>
  <si>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</si>
  <si>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</si>
  <si>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</si>
  <si>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</si>
  <si>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</si>
  <si>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</si>
  <si>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</si>
  <si>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</si>
  <si>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</si>
  <si>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</si>
  <si>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</si>
  <si>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</si>
  <si>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</si>
  <si>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</si>
  <si>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</si>
  <si>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</si>
  <si>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</si>
  <si>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</si>
  <si>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</si>
  <si>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</si>
  <si>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</si>
  <si>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</si>
  <si>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</si>
  <si>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</si>
  <si>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</si>
  <si>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</si>
  <si>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</si>
  <si>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</si>
  <si>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</si>
  <si>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</si>
  <si>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</si>
  <si>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</si>
  <si>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</si>
  <si>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</si>
  <si>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</si>
  <si>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</si>
  <si>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</si>
  <si>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</si>
  <si>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</si>
  <si>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</si>
  <si>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</si>
  <si>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</si>
  <si>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</si>
  <si>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</si>
  <si>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</si>
  <si>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</si>
  <si>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</si>
  <si>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</si>
  <si>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</si>
  <si>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</si>
  <si>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</si>
  <si>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</si>
  <si>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</si>
  <si>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</si>
  <si>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</si>
  <si>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</si>
  <si>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</si>
  <si>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</si>
  <si>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</si>
  <si>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</si>
  <si>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</si>
  <si>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</si>
  <si>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</si>
  <si>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</si>
  <si>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</si>
  <si>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</si>
  <si>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</si>
  <si>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</si>
  <si>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</si>
  <si>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</si>
  <si>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</si>
  <si>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</si>
  <si>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</si>
  <si>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</si>
  <si>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</si>
  <si>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</si>
  <si>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</si>
  <si>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</si>
  <si>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</si>
  <si>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</si>
  <si>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</si>
  <si>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</si>
  <si>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</si>
  <si>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</si>
  <si>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</si>
  <si>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</si>
  <si>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</si>
  <si>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</si>
  <si>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</si>
  <si>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</si>
  <si>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</si>
  <si>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</si>
  <si>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</si>
  <si>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</si>
  <si>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</si>
  <si>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</si>
  <si>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</si>
  <si>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</si>
  <si>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</si>
  <si>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</si>
  <si>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</si>
  <si>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</si>
  <si>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</si>
  <si>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</si>
  <si>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</si>
  <si>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</si>
  <si>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</si>
  <si>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</si>
  <si>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</si>
  <si>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</si>
  <si>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</si>
  <si>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</si>
  <si>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</si>
  <si>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</si>
  <si>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</si>
  <si>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</si>
  <si>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</si>
  <si>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</si>
  <si>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</si>
  <si>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</si>
  <si>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</si>
  <si>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</si>
  <si>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</si>
  <si>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</si>
  <si>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</si>
  <si>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</si>
  <si>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</si>
  <si>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</si>
  <si>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</si>
  <si>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</si>
  <si>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</si>
  <si>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</si>
  <si>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</si>
  <si>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</si>
  <si>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</si>
  <si>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</si>
  <si>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</si>
  <si>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</si>
  <si>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</si>
  <si>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</si>
  <si>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</si>
  <si>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</si>
  <si>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</si>
  <si>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</si>
  <si>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</si>
  <si>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</si>
  <si>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</si>
  <si>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</si>
  <si>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</si>
  <si>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</si>
  <si>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</si>
  <si>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</si>
  <si>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</si>
  <si>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</si>
  <si>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</si>
  <si>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</si>
  <si>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</si>
  <si>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</si>
  <si>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</si>
  <si>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</si>
  <si>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</si>
  <si>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</si>
  <si>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</si>
  <si>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</si>
  <si>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</si>
  <si>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</si>
  <si>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</si>
  <si>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</si>
  <si>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</si>
  <si>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</si>
  <si>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</si>
  <si>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</si>
  <si>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</si>
  <si>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</si>
  <si>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</si>
  <si>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</si>
  <si>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</si>
  <si>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</si>
  <si>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</si>
  <si>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</si>
  <si>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</si>
  <si>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</si>
  <si>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</si>
  <si>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</si>
  <si>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</si>
  <si>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</si>
  <si>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</si>
  <si>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</si>
  <si>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</si>
  <si>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</si>
  <si>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</si>
  <si>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</si>
  <si>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</si>
  <si>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</si>
  <si>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</si>
  <si>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</si>
  <si>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</si>
  <si>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</si>
  <si>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</si>
  <si>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</si>
  <si>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</si>
  <si>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</si>
  <si>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</si>
  <si>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</si>
  <si>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</si>
  <si>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</si>
  <si>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</si>
  <si>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</si>
  <si>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</si>
  <si>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</si>
  <si>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</si>
  <si>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</si>
  <si>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</si>
  <si>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</si>
  <si>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</si>
  <si>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</si>
  <si>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</si>
  <si>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</si>
  <si>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</si>
  <si>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</si>
  <si>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</si>
  <si>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</si>
  <si>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</si>
  <si>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</si>
  <si>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</si>
  <si>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</si>
  <si>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</si>
  <si>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</si>
  <si>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</si>
  <si>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</si>
  <si>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</si>
  <si>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</si>
  <si>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</si>
  <si>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</si>
  <si>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</si>
  <si>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</si>
  <si>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</si>
  <si>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</si>
  <si>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</si>
  <si>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</si>
  <si>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</si>
  <si>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</si>
  <si>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</si>
  <si>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</si>
  <si>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</si>
  <si>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</si>
  <si>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</si>
  <si>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</si>
  <si>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</si>
  <si>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</si>
  <si>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</si>
  <si>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</si>
  <si>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</si>
  <si>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</si>
  <si>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</si>
  <si>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</si>
  <si>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</si>
  <si>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</si>
  <si>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</si>
  <si>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</si>
  <si>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</si>
  <si>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</si>
  <si>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</si>
  <si>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</si>
  <si>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</si>
  <si>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</si>
  <si>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</si>
  <si>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</si>
  <si>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</si>
  <si>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</si>
  <si>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</si>
  <si>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</si>
  <si>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</si>
  <si>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</si>
  <si>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</si>
  <si>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</si>
  <si>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</si>
  <si>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</si>
  <si>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</si>
  <si>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</si>
  <si>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</si>
  <si>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</si>
  <si>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</si>
  <si>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</si>
  <si>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</si>
  <si>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</si>
  <si>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</si>
  <si>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</si>
  <si>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</si>
  <si>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</si>
  <si>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</si>
  <si>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</si>
  <si>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</si>
  <si>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</si>
  <si>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</si>
  <si>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</si>
  <si>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</si>
  <si>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</si>
  <si>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</si>
  <si>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</si>
  <si>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</si>
  <si>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</si>
  <si>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</si>
  <si>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</si>
  <si>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</si>
  <si>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</si>
  <si>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</si>
  <si>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</si>
  <si>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</si>
  <si>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</si>
  <si>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</si>
  <si>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</si>
  <si>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</si>
  <si>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</si>
  <si>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</si>
  <si>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</si>
  <si>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</si>
  <si>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</si>
  <si>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</si>
  <si>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</si>
  <si>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</si>
  <si>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</si>
  <si>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</si>
  <si>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</si>
  <si>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</si>
  <si>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</si>
  <si>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</si>
  <si>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</si>
  <si>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</si>
  <si>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</si>
  <si>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</si>
  <si>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</si>
  <si>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</si>
  <si>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</si>
  <si>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</si>
  <si>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</si>
  <si>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</si>
  <si>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</si>
  <si>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</si>
  <si>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</si>
  <si>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</si>
  <si>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</si>
  <si>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</si>
  <si>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</si>
  <si>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</si>
  <si>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</si>
  <si>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</si>
  <si>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</si>
  <si>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</si>
  <si>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</si>
  <si>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</si>
  <si>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</si>
  <si>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</si>
  <si>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</si>
  <si>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</si>
  <si>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</si>
  <si>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</si>
  <si>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</si>
  <si>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</si>
  <si>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</si>
  <si>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</si>
  <si>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</si>
  <si>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</si>
  <si>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</si>
  <si>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</si>
  <si>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</si>
  <si>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</si>
  <si>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</si>
  <si>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</si>
  <si>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</si>
  <si>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</si>
  <si>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</si>
  <si>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</si>
  <si>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</si>
  <si>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</si>
  <si>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</si>
  <si>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</si>
  <si>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</si>
  <si>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</si>
  <si>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</si>
  <si>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</si>
  <si>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</si>
  <si>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</si>
  <si>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</si>
  <si>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</si>
  <si>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</si>
  <si>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</si>
  <si>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</si>
  <si>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</si>
  <si>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</si>
  <si>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</si>
  <si>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</si>
  <si>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</si>
  <si>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</si>
  <si>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</si>
  <si>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</si>
  <si>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</si>
  <si>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</si>
  <si>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</si>
  <si>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</si>
  <si>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</si>
  <si>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</si>
  <si>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</si>
  <si>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</si>
  <si>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</si>
  <si>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</si>
  <si>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</si>
  <si>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</si>
  <si>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</si>
  <si>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</si>
  <si>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</si>
  <si>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</si>
  <si>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</si>
  <si>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</si>
  <si>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</si>
  <si>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</si>
  <si>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</si>
  <si>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</si>
  <si>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</si>
  <si>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</si>
  <si>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</si>
  <si>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</si>
  <si>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</si>
  <si>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</si>
  <si>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</si>
  <si>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</si>
  <si>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</si>
  <si>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</si>
  <si>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</si>
  <si>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</si>
  <si>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</si>
  <si>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</si>
  <si>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</si>
  <si>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</si>
  <si>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</si>
  <si>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</si>
  <si>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</si>
  <si>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</si>
  <si>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</si>
  <si>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</si>
  <si>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</si>
  <si>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</si>
  <si>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</si>
  <si>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</si>
  <si>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</si>
  <si>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</si>
  <si>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</si>
  <si>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</si>
  <si>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</si>
  <si>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</si>
  <si>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</si>
  <si>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</si>
  <si>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</si>
  <si>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</si>
  <si>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</si>
  <si>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</si>
  <si>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</si>
  <si>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</si>
  <si>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</si>
  <si>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</si>
  <si>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</si>
  <si>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</si>
  <si>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</si>
  <si>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</si>
  <si>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</si>
  <si>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</si>
  <si>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</si>
  <si>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</si>
  <si>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</si>
  <si>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</si>
  <si>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</si>
  <si>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</si>
  <si>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</si>
  <si>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</si>
  <si>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</si>
  <si>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</si>
  <si>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</si>
  <si>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</si>
  <si>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</si>
  <si>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</si>
  <si>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</si>
  <si>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</si>
  <si>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</si>
  <si>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</si>
  <si>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</si>
  <si>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</si>
  <si>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</si>
  <si>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</si>
  <si>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</si>
  <si>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</si>
  <si>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</si>
  <si>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</si>
  <si>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</si>
  <si>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</si>
  <si>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</si>
  <si>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</si>
  <si>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</si>
  <si>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</si>
  <si>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</si>
  <si>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</si>
  <si>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</si>
  <si>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</si>
  <si>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</si>
  <si>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</si>
  <si>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</si>
  <si>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</si>
  <si>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</si>
  <si>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</si>
  <si>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</si>
  <si>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</si>
  <si>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</si>
  <si>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</si>
  <si>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</si>
  <si>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</si>
  <si>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</si>
  <si>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</si>
  <si>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</si>
  <si>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</si>
  <si>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</si>
  <si>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</si>
  <si>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</si>
  <si>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</si>
  <si>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</si>
  <si>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</si>
  <si>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</si>
  <si>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</si>
  <si>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</si>
  <si>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</si>
  <si>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</si>
  <si>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</si>
  <si>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</si>
  <si>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</si>
  <si>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</si>
  <si>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</si>
  <si>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</si>
  <si>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</si>
  <si>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</si>
  <si>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</si>
  <si>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</si>
  <si>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</si>
  <si>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</si>
  <si>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</si>
  <si>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</si>
  <si>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</si>
  <si>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</si>
  <si>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</si>
  <si>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</si>
  <si>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</si>
  <si>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</si>
  <si>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</si>
  <si>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</si>
  <si>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</si>
  <si>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</si>
  <si>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</si>
  <si>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</si>
  <si>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</si>
  <si>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</si>
  <si>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</si>
  <si>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</si>
  <si>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</si>
  <si>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</si>
  <si>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</si>
  <si>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</si>
  <si>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</si>
  <si>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</si>
  <si>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</si>
  <si>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</si>
  <si>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</si>
  <si>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</si>
  <si>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</si>
  <si>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</si>
  <si>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</si>
  <si>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</si>
  <si>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</si>
  <si>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</si>
  <si>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</si>
  <si>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</si>
  <si>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</si>
  <si>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</si>
  <si>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</si>
  <si>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</si>
  <si>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</si>
  <si>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</si>
  <si>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</si>
  <si>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</si>
  <si>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</si>
  <si>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</si>
  <si>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</si>
  <si>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</si>
  <si>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</si>
  <si>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</si>
  <si>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</si>
  <si>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</si>
  <si>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</si>
  <si>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</si>
  <si>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</si>
  <si>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</si>
  <si>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</si>
  <si>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</si>
  <si>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</si>
  <si>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</si>
  <si>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</si>
  <si>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</si>
  <si>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</si>
  <si>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</si>
  <si>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</si>
  <si>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</si>
  <si>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</si>
  <si>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</si>
  <si>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</si>
  <si>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</si>
  <si>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</si>
  <si>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</si>
  <si>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</si>
  <si>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</si>
  <si>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</si>
  <si>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</si>
  <si>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</si>
  <si>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</si>
  <si>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</si>
  <si>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</si>
  <si>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</si>
  <si>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</si>
  <si>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</si>
  <si>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</si>
  <si>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</si>
  <si>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</si>
  <si>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</si>
  <si>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</si>
  <si>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</si>
  <si>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</si>
  <si>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</si>
  <si>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</si>
  <si>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</si>
  <si>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</si>
  <si>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</si>
  <si>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</si>
  <si>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</si>
  <si>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</si>
  <si>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</si>
  <si>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</si>
  <si>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</si>
  <si>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</si>
  <si>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</si>
  <si>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</si>
  <si>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</si>
  <si>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</si>
  <si>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</si>
  <si>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</si>
  <si>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</si>
  <si>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</si>
  <si>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</si>
  <si>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</si>
  <si>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</si>
  <si>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</si>
  <si>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</si>
  <si>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</si>
  <si>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</si>
  <si>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</si>
  <si>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</si>
  <si>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</si>
  <si>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</si>
  <si>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</si>
  <si>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</si>
  <si>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</si>
  <si>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</si>
  <si>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</si>
  <si>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</si>
  <si>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</si>
  <si>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</si>
  <si>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</si>
  <si>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</si>
  <si>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</si>
  <si>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</si>
  <si>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</si>
  <si>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</si>
  <si>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</si>
  <si>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</si>
  <si>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</si>
  <si>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</si>
  <si>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</si>
  <si>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</si>
  <si>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</si>
  <si>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</si>
  <si>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</si>
  <si>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</si>
  <si>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</si>
  <si>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</si>
  <si>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</si>
  <si>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ГБОУ "Школа здоровья и индивидуального развития" Красногвардейского района Санкт-Петербурга</t>
  </si>
  <si>
    <t>195030,СПб., ул.Отечественная, д.10</t>
  </si>
  <si>
    <t>77716803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</si>
</sst>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1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2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1" fillId="35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34" xfId="0" applyNumberFormat="1" applyFont="1" applyFill="1" applyBorder="1" applyAlignment="1" applyProtection="1">
      <alignment horizontal="center" vertical="center"/>
      <protection locked="0"/>
    </xf>
    <xf numFmtId="49" fontId="3" fillId="33" borderId="35" xfId="0" applyNumberFormat="1" applyFont="1" applyFill="1" applyBorder="1" applyAlignment="1" applyProtection="1">
      <alignment horizontal="center" vertical="center"/>
      <protection locked="0"/>
    </xf>
    <xf numFmtId="49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49" fontId="3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39" xfId="0" applyFont="1" applyFill="1" applyBorder="1" applyAlignment="1" applyProtection="1">
      <alignment vertical="center"/>
      <protection locked="0"/>
    </xf>
    <xf numFmtId="0" fontId="7" fillId="33" borderId="40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AH38" sqref="AH38:AX38"/>
    </sheetView>
  </sheetViews>
  <sheetFormatPr defaultColWidth="9.00390625" defaultRowHeight="12.75"/>
  <cols>
    <col min="1" max="87" width="1.75390625" style="4" customWidth="1"/>
    <col min="8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1"/>
      <c r="B10" s="20"/>
      <c r="C10" s="20"/>
      <c r="D10" s="20"/>
      <c r="E10" s="20"/>
      <c r="F10" s="20"/>
      <c r="G10" s="21"/>
      <c r="H10" s="82" t="s">
        <v>1136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3.5" thickBot="1"/>
    <row r="12" spans="1:87" ht="19.5" customHeight="1" thickBot="1">
      <c r="A12" s="20"/>
      <c r="B12" s="20"/>
      <c r="C12" s="20"/>
      <c r="D12" s="20"/>
      <c r="E12" s="20"/>
      <c r="F12" s="20"/>
      <c r="G12" s="20"/>
      <c r="H12" s="70" t="s">
        <v>1127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2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ht="15" customHeight="1" thickBot="1"/>
    <row r="14" spans="5:79" ht="39.75" customHeight="1" thickBot="1">
      <c r="E14" s="85" t="s">
        <v>271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7"/>
    </row>
    <row r="15" ht="15" customHeight="1" thickBot="1"/>
    <row r="16" spans="8:76" ht="15" customHeight="1" thickBot="1">
      <c r="H16" s="70" t="s">
        <v>397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2"/>
    </row>
    <row r="17" ht="19.5" customHeight="1" thickBot="1"/>
    <row r="18" spans="11:73" ht="15" customHeight="1">
      <c r="K18" s="88" t="s">
        <v>277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89"/>
    </row>
    <row r="19" spans="11:73" ht="15" customHeight="1">
      <c r="K19" s="93" t="s">
        <v>278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4"/>
    </row>
    <row r="20" spans="11:73" ht="15" customHeight="1">
      <c r="K20" s="58" t="s">
        <v>1133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90">
        <v>2014</v>
      </c>
      <c r="AN20" s="90"/>
      <c r="AO20" s="90"/>
      <c r="AP20" s="25" t="s">
        <v>1135</v>
      </c>
      <c r="AQ20" s="91">
        <f>Year+1</f>
        <v>2015</v>
      </c>
      <c r="AR20" s="91"/>
      <c r="AS20" s="91"/>
      <c r="AT20" s="74" t="s">
        <v>1134</v>
      </c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92"/>
    </row>
    <row r="21" spans="11:73" ht="15" customHeight="1" thickBot="1">
      <c r="K21" s="55" t="s">
        <v>276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</row>
    <row r="22" ht="19.5" customHeight="1" thickBot="1"/>
    <row r="23" spans="1:84" ht="15" thickBot="1">
      <c r="A23" s="79" t="s">
        <v>272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0" t="s">
        <v>273</v>
      </c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/>
      <c r="BQ23" s="60" t="s">
        <v>1131</v>
      </c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2"/>
      <c r="CD23" s="30"/>
      <c r="CE23" s="30"/>
      <c r="CF23" s="9"/>
    </row>
    <row r="24" spans="1:84" ht="15">
      <c r="A24" s="73" t="s">
        <v>279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67" t="s">
        <v>275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63" t="s">
        <v>20</v>
      </c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19"/>
    </row>
    <row r="25" spans="1:84" ht="39.75" customHeight="1">
      <c r="A25" s="76" t="s">
        <v>412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19"/>
    </row>
    <row r="26" spans="1:84" ht="39.75" customHeight="1" thickBo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6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19"/>
    </row>
    <row r="27" spans="1:84" ht="15.75" thickBo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4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70" t="s">
        <v>274</v>
      </c>
      <c r="BT27" s="71"/>
      <c r="BU27" s="71"/>
      <c r="BV27" s="71"/>
      <c r="BW27" s="71"/>
      <c r="BX27" s="71"/>
      <c r="BY27" s="71"/>
      <c r="BZ27" s="71"/>
      <c r="CA27" s="72"/>
      <c r="CB27" s="34"/>
      <c r="CC27" s="34"/>
      <c r="CD27" s="34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109" t="s">
        <v>1128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07" t="s">
        <v>1203</v>
      </c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</row>
    <row r="30" spans="1:84" ht="15" thickBot="1">
      <c r="A30" s="109" t="s">
        <v>1129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1"/>
      <c r="S30" s="111"/>
      <c r="T30" s="111"/>
      <c r="U30" s="111"/>
      <c r="V30" s="111"/>
      <c r="W30" s="111"/>
      <c r="X30" s="105" t="s">
        <v>1204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ht="13.5" thickBot="1">
      <c r="A31" s="115" t="s">
        <v>1130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16"/>
      <c r="Q31" s="117" t="s">
        <v>1132</v>
      </c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9"/>
    </row>
    <row r="32" spans="1:84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15" t="s">
        <v>1137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20" t="s">
        <v>1138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2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</row>
    <row r="33" spans="1:84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2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12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2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12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2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12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25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7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ht="13.5" thickBo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>
        <v>2</v>
      </c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>
        <v>3</v>
      </c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>
        <v>4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>
        <v>5</v>
      </c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</row>
    <row r="38" spans="1:87" s="33" customFormat="1" ht="13.5" thickBot="1">
      <c r="A38" s="99">
        <v>609535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95" t="s">
        <v>1205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102"/>
      <c r="AH38" s="95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102"/>
      <c r="AY38" s="95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102"/>
      <c r="BP38" s="95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7"/>
      <c r="CG38" s="5"/>
      <c r="CH38" s="5"/>
      <c r="CI38" s="5"/>
    </row>
  </sheetData>
  <sheetProtection password="E2BC" sheet="1" objects="1" scenarios="1" selectLockedCells="1"/>
  <mergeCells count="41"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30:CF30"/>
    <mergeCell ref="BS27:CA27"/>
    <mergeCell ref="X29:CF29"/>
    <mergeCell ref="BP37:CF37"/>
    <mergeCell ref="BP38:CF38"/>
    <mergeCell ref="A37:P37"/>
    <mergeCell ref="Q37:AG37"/>
    <mergeCell ref="AH37:AX37"/>
    <mergeCell ref="A38:P38"/>
    <mergeCell ref="Q38:AG38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71" sqref="P71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9" t="s">
        <v>396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ht="12.75">
      <c r="A18" s="128" t="s">
        <v>1154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25.5">
      <c r="A19" s="2" t="s">
        <v>270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1155</v>
      </c>
      <c r="P19" s="2"/>
    </row>
    <row r="20" spans="1:16" ht="12.75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280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2</v>
      </c>
    </row>
    <row r="22" spans="1:16" ht="15.75">
      <c r="A22" s="17" t="s">
        <v>281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6645</v>
      </c>
    </row>
    <row r="23" spans="1:16" ht="15.75">
      <c r="A23" s="17" t="s">
        <v>1144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35</v>
      </c>
    </row>
    <row r="24" spans="1:16" ht="15.75">
      <c r="A24" s="17" t="s">
        <v>282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3490</v>
      </c>
    </row>
    <row r="25" spans="1:16" ht="15.75">
      <c r="A25" s="17" t="s">
        <v>1145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/>
    </row>
    <row r="26" spans="1:16" ht="15.75">
      <c r="A26" s="17" t="s">
        <v>1181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/>
    </row>
    <row r="27" spans="1:16" ht="15.75">
      <c r="A27" s="17" t="s">
        <v>283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284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285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286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1</v>
      </c>
    </row>
    <row r="31" spans="1:16" ht="15.75">
      <c r="A31" s="17" t="s">
        <v>287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0</v>
      </c>
    </row>
    <row r="32" spans="1:16" ht="15.75">
      <c r="A32" s="17" t="s">
        <v>233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0</v>
      </c>
    </row>
    <row r="33" spans="1:16" ht="15.75">
      <c r="A33" s="17" t="s">
        <v>234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288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300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1</v>
      </c>
    </row>
    <row r="36" spans="1:16" ht="15.75">
      <c r="A36" s="17" t="s">
        <v>1146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118</v>
      </c>
    </row>
    <row r="37" spans="1:16" ht="15.75">
      <c r="A37" s="17" t="s">
        <v>301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118</v>
      </c>
    </row>
    <row r="38" spans="1:16" ht="15.75">
      <c r="A38" s="17" t="s">
        <v>289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304</v>
      </c>
    </row>
    <row r="39" spans="1:16" ht="15.75">
      <c r="A39" s="17" t="s">
        <v>290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57</v>
      </c>
    </row>
    <row r="40" spans="1:16" ht="25.5">
      <c r="A40" s="17" t="s">
        <v>235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13191</v>
      </c>
    </row>
    <row r="41" spans="1:16" ht="15.75">
      <c r="A41" s="17" t="s">
        <v>236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7479</v>
      </c>
    </row>
    <row r="42" spans="1:16" ht="25.5">
      <c r="A42" s="17" t="s">
        <v>305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306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>
        <v>0</v>
      </c>
    </row>
    <row r="44" spans="1:16" ht="15.75">
      <c r="A44" s="17" t="s">
        <v>307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306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>
        <v>0</v>
      </c>
    </row>
    <row r="46" spans="1:16" ht="15.75">
      <c r="A46" s="17" t="s">
        <v>308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302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303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304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1147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632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0</v>
      </c>
    </row>
    <row r="52" spans="1:16" ht="15.75">
      <c r="A52" s="17" t="s">
        <v>309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0</v>
      </c>
    </row>
    <row r="53" spans="1:16" ht="25.5">
      <c r="A53" s="17" t="s">
        <v>1148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0</v>
      </c>
    </row>
    <row r="54" spans="1:16" ht="25.5">
      <c r="A54" s="17" t="s">
        <v>1149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1</v>
      </c>
    </row>
    <row r="55" spans="1:16" ht="15.75">
      <c r="A55" s="17" t="s">
        <v>310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12</v>
      </c>
    </row>
    <row r="56" spans="1:16" ht="15.75">
      <c r="A56" s="17" t="s">
        <v>1150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62</v>
      </c>
    </row>
    <row r="57" spans="1:16" ht="25.5">
      <c r="A57" s="17" t="s">
        <v>311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9</v>
      </c>
    </row>
    <row r="58" spans="1:16" ht="15.75">
      <c r="A58" s="17" t="s">
        <v>1171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62</v>
      </c>
    </row>
    <row r="59" spans="1:16" ht="15.75">
      <c r="A59" s="17" t="s">
        <v>1151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50</v>
      </c>
    </row>
    <row r="60" spans="1:16" ht="25.5">
      <c r="A60" s="17" t="s">
        <v>1106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50</v>
      </c>
    </row>
    <row r="61" spans="1:16" ht="15.75">
      <c r="A61" s="17" t="s">
        <v>1107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13</v>
      </c>
    </row>
    <row r="62" spans="1:16" ht="25.5">
      <c r="A62" s="17" t="s">
        <v>1108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13</v>
      </c>
    </row>
    <row r="63" spans="1:16" ht="15.75">
      <c r="A63" s="17" t="s">
        <v>291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1172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0</v>
      </c>
    </row>
    <row r="65" spans="1:16" ht="15.75">
      <c r="A65" s="17" t="s">
        <v>1173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1</v>
      </c>
    </row>
    <row r="66" spans="1:16" ht="15.75">
      <c r="A66" s="17" t="s">
        <v>1174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1109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0</v>
      </c>
    </row>
    <row r="68" spans="1:16" ht="15.75">
      <c r="A68" s="17" t="s">
        <v>1110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0</v>
      </c>
    </row>
    <row r="69" spans="1:16" ht="15.75">
      <c r="A69" s="17" t="s">
        <v>1111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1112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1</v>
      </c>
    </row>
    <row r="71" spans="1:16" ht="15.75">
      <c r="A71" s="17" t="s">
        <v>1152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41</v>
      </c>
    </row>
    <row r="72" spans="1:16" ht="25.5">
      <c r="A72" s="17" t="s">
        <v>1113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41</v>
      </c>
    </row>
    <row r="73" spans="1:16" ht="15.75">
      <c r="A73" s="17" t="s">
        <v>292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293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1114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1</v>
      </c>
    </row>
    <row r="76" spans="1:16" ht="15.75">
      <c r="A76" s="17" t="s">
        <v>294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0</v>
      </c>
    </row>
    <row r="77" spans="1:16" ht="25.5">
      <c r="A77" s="17" t="s">
        <v>1115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0</v>
      </c>
    </row>
    <row r="78" spans="1:16" ht="15.75">
      <c r="A78" s="17" t="s">
        <v>295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296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297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0</v>
      </c>
    </row>
    <row r="81" spans="1:16" ht="15.75">
      <c r="A81" s="6" t="s">
        <v>1116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24</v>
      </c>
    </row>
    <row r="82" spans="1:16" ht="15.75">
      <c r="A82" s="17" t="s">
        <v>1153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0</v>
      </c>
    </row>
    <row r="83" spans="1:16" ht="15.75">
      <c r="A83" s="17" t="s">
        <v>298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1</v>
      </c>
    </row>
    <row r="84" spans="1:16" ht="15.75">
      <c r="A84" s="17" t="s">
        <v>299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1</v>
      </c>
    </row>
    <row r="85" spans="1:16" ht="15.75">
      <c r="A85" s="17" t="s">
        <v>1117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1</v>
      </c>
    </row>
    <row r="86" spans="1:16" ht="15.75" customHeight="1">
      <c r="A86" s="17" t="s">
        <v>633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 ht="12.75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39" bestFit="1" customWidth="1"/>
    <col min="2" max="2" width="9.125" style="39" bestFit="1" customWidth="1"/>
    <col min="3" max="3" width="7.125" style="39" bestFit="1" customWidth="1"/>
    <col min="4" max="4" width="8.375" style="39" bestFit="1" customWidth="1"/>
    <col min="5" max="5" width="40.625" style="39" customWidth="1"/>
    <col min="6" max="6" width="9.125" style="39" customWidth="1"/>
    <col min="7" max="7" width="60.125" style="39" customWidth="1"/>
    <col min="8" max="8" width="9.125" style="39" customWidth="1"/>
    <col min="9" max="9" width="5.125" style="39" customWidth="1"/>
    <col min="10" max="10" width="17.625" style="39" customWidth="1"/>
    <col min="11" max="11" width="7.00390625" style="39" bestFit="1" customWidth="1"/>
    <col min="12" max="12" width="39.375" style="39" bestFit="1" customWidth="1"/>
    <col min="13" max="13" width="13.75390625" style="39" bestFit="1" customWidth="1"/>
    <col min="14" max="14" width="9.125" style="39" customWidth="1"/>
    <col min="15" max="15" width="11.125" style="39" customWidth="1"/>
    <col min="16" max="16384" width="9.125" style="39" customWidth="1"/>
  </cols>
  <sheetData>
    <row r="1" spans="1:16" ht="12.75">
      <c r="A1" s="37" t="s">
        <v>398</v>
      </c>
      <c r="B1" s="38"/>
      <c r="C1" s="38"/>
      <c r="D1" s="37"/>
      <c r="E1" s="38"/>
      <c r="F1" s="38"/>
      <c r="G1" s="38"/>
      <c r="H1" s="38"/>
      <c r="J1" s="45" t="s">
        <v>670</v>
      </c>
      <c r="K1" s="45"/>
      <c r="L1" s="46"/>
      <c r="M1" s="46"/>
      <c r="O1" s="45" t="s">
        <v>687</v>
      </c>
      <c r="P1" s="46"/>
    </row>
    <row r="2" spans="1:16" ht="12.75">
      <c r="A2" s="40" t="s">
        <v>399</v>
      </c>
      <c r="B2" s="40" t="s">
        <v>400</v>
      </c>
      <c r="C2" s="40" t="s">
        <v>401</v>
      </c>
      <c r="D2" s="40" t="s">
        <v>402</v>
      </c>
      <c r="E2" s="40" t="s">
        <v>403</v>
      </c>
      <c r="F2" s="40" t="s">
        <v>404</v>
      </c>
      <c r="G2" s="40" t="s">
        <v>405</v>
      </c>
      <c r="H2" s="40" t="s">
        <v>406</v>
      </c>
      <c r="J2" s="47" t="s">
        <v>671</v>
      </c>
      <c r="K2" s="47" t="s">
        <v>672</v>
      </c>
      <c r="L2" s="47" t="s">
        <v>403</v>
      </c>
      <c r="M2" s="47" t="s">
        <v>673</v>
      </c>
      <c r="O2" s="49" t="s">
        <v>688</v>
      </c>
      <c r="P2" s="49" t="s">
        <v>689</v>
      </c>
    </row>
    <row r="3" spans="1:16" ht="12.75">
      <c r="A3" s="41">
        <f aca="true" t="shared" si="0" ref="A3:A76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SUM(H4:H8,H9,H18,H26,H30,H246,H374,H376,H380,H383,H385,H387,H409,H445,H452,H525,H594,H616,H621,H678,H735,H757)</f>
        <v>#REF!</v>
      </c>
      <c r="J3" s="3" t="s">
        <v>674</v>
      </c>
      <c r="K3" s="3">
        <v>1</v>
      </c>
      <c r="L3" s="3" t="s">
        <v>675</v>
      </c>
      <c r="M3" s="3" t="s">
        <v>1131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407</v>
      </c>
      <c r="H4" s="3">
        <f>IF(LEN(P_1)&lt;&gt;0,0,1)</f>
        <v>0</v>
      </c>
      <c r="J4" s="3" t="s">
        <v>676</v>
      </c>
      <c r="K4" s="3">
        <v>2</v>
      </c>
      <c r="L4" s="3" t="s">
        <v>677</v>
      </c>
      <c r="M4" s="3" t="str">
        <f>IF(P_1=0,"Нет данных",P_1)</f>
        <v>ГБОУ "Школа здоровья и индивидуального развития" Красногвардейского района Санкт-Петербурга</v>
      </c>
      <c r="O4" s="50">
        <f ca="1">TODAY()</f>
        <v>41927</v>
      </c>
      <c r="P4">
        <v>0</v>
      </c>
    </row>
    <row r="5" spans="1:13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408</v>
      </c>
      <c r="H5" s="3">
        <f>IF(LEN(P_2)&lt;&gt;0,0,1)</f>
        <v>0</v>
      </c>
      <c r="J5" s="3" t="s">
        <v>678</v>
      </c>
      <c r="K5" s="3">
        <v>3</v>
      </c>
      <c r="L5" s="3" t="s">
        <v>679</v>
      </c>
      <c r="M5" s="3" t="str">
        <f>IF(P_2=0,"Нет данных",P_2)</f>
        <v>195030,СПб., ул.Отечественная, д.10</v>
      </c>
    </row>
    <row r="6" spans="1:13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409</v>
      </c>
      <c r="H6" s="3">
        <f>IF(LEN(P_3)&lt;&gt;0,0,1)</f>
        <v>0</v>
      </c>
      <c r="J6" s="3" t="s">
        <v>680</v>
      </c>
      <c r="K6" s="3">
        <v>4</v>
      </c>
      <c r="L6" s="3" t="s">
        <v>681</v>
      </c>
      <c r="M6" s="3" t="str">
        <f>TEXT(P_3,"0000000")</f>
        <v>0609535</v>
      </c>
    </row>
    <row r="7" spans="1:13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410</v>
      </c>
      <c r="H7" s="3">
        <f>IF(LEN(P_4)&lt;&gt;0,0,1)</f>
        <v>0</v>
      </c>
      <c r="J7" s="3" t="s">
        <v>682</v>
      </c>
      <c r="K7" s="3">
        <v>5</v>
      </c>
      <c r="L7" s="3" t="s">
        <v>683</v>
      </c>
      <c r="M7" s="3" t="str">
        <f>IF(P_4=0,"Нет данных",P_4)</f>
        <v>77716803</v>
      </c>
    </row>
    <row r="8" spans="1:13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411</v>
      </c>
      <c r="H8" s="3">
        <f>IF(LEN(P_5)&lt;&gt;0,0,1)</f>
        <v>1</v>
      </c>
      <c r="J8" s="3" t="s">
        <v>685</v>
      </c>
      <c r="K8" s="3">
        <v>6</v>
      </c>
      <c r="L8" s="3" t="s">
        <v>686</v>
      </c>
      <c r="M8" s="3" t="str">
        <f>IF(P_5=0,"Нет данных",P_5)</f>
        <v>Нет данных</v>
      </c>
    </row>
    <row r="9" spans="1:10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684</v>
      </c>
    </row>
    <row r="10" spans="1:8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1175</v>
      </c>
      <c r="H10" s="3" t="e">
        <f>IF(#REF!=SUM(#REF!,#REF!,#REF!),0,1)</f>
        <v>#REF!</v>
      </c>
    </row>
    <row r="11" spans="1:8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1176</v>
      </c>
      <c r="H11" s="3" t="e">
        <f>IF(#REF!=SUM(#REF!,#REF!,#REF!),0,1)</f>
        <v>#REF!</v>
      </c>
    </row>
    <row r="12" spans="1:8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1194</v>
      </c>
      <c r="H12" s="3" t="e">
        <f>IF(#REF!=SUM(#REF!,#REF!,#REF!),0,1)</f>
        <v>#REF!</v>
      </c>
    </row>
    <row r="13" spans="1:8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482</v>
      </c>
      <c r="H13" s="3" t="e">
        <f>IF(#REF!=SUM(#REF!),0,1)</f>
        <v>#REF!</v>
      </c>
    </row>
    <row r="14" spans="1:8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483</v>
      </c>
      <c r="H14" s="3" t="e">
        <f>IF(#REF!=SUM(#REF!),0,1)</f>
        <v>#REF!</v>
      </c>
    </row>
    <row r="15" spans="1:8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484</v>
      </c>
      <c r="H15" s="3" t="e">
        <f>IF(#REF!=SUM(#REF!),0,1)</f>
        <v>#REF!</v>
      </c>
    </row>
    <row r="16" spans="1:8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485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486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1195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1196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1197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1198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1199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1200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1201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487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1202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523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325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326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327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328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329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330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332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331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21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22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23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24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25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336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337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344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345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346</v>
      </c>
      <c r="H48" s="42" t="e">
        <f>IF(#REF!=SUM(#REF!),0,1)</f>
        <v>#REF!</v>
      </c>
    </row>
    <row r="49" spans="1:8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347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348</v>
      </c>
      <c r="H50" s="42" t="e">
        <f>IF(#REF!=SUM(#REF!),0,1)</f>
        <v>#REF!</v>
      </c>
      <c r="J50" s="42"/>
      <c r="K50" s="42"/>
      <c r="L50" s="42"/>
    </row>
    <row r="51" spans="1:8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349</v>
      </c>
      <c r="H51" s="42" t="e">
        <f>IF(#REF!=SUM(#REF!),0,1)</f>
        <v>#REF!</v>
      </c>
    </row>
    <row r="52" spans="1:8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524</v>
      </c>
      <c r="H52" s="42" t="e">
        <f>IF(#REF!&lt;=#REF!,0,1)</f>
        <v>#REF!</v>
      </c>
    </row>
    <row r="53" spans="1:8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525</v>
      </c>
      <c r="H53" s="42" t="e">
        <f>IF(#REF!&lt;=#REF!,0,1)</f>
        <v>#REF!</v>
      </c>
    </row>
    <row r="54" spans="1:8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526</v>
      </c>
      <c r="H54" s="42" t="e">
        <f>IF(#REF!&lt;=#REF!,0,1)</f>
        <v>#REF!</v>
      </c>
    </row>
    <row r="55" spans="1:8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527</v>
      </c>
      <c r="H55" s="42" t="e">
        <f>IF(#REF!&lt;=#REF!,0,1)</f>
        <v>#REF!</v>
      </c>
    </row>
    <row r="56" spans="1:8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528</v>
      </c>
      <c r="H56" s="42" t="e">
        <f>IF(#REF!&lt;=#REF!,0,1)</f>
        <v>#REF!</v>
      </c>
    </row>
    <row r="57" spans="1:8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529</v>
      </c>
      <c r="H57" s="42" t="e">
        <f>IF(#REF!&lt;=#REF!,0,1)</f>
        <v>#REF!</v>
      </c>
    </row>
    <row r="58" spans="1:8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530</v>
      </c>
      <c r="H58" s="42" t="e">
        <f>IF(#REF!&lt;=#REF!,0,1)</f>
        <v>#REF!</v>
      </c>
    </row>
    <row r="59" spans="1:8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531</v>
      </c>
      <c r="H59" s="42" t="e">
        <f>IF(#REF!&lt;=#REF!,0,1)</f>
        <v>#REF!</v>
      </c>
    </row>
    <row r="60" spans="1:8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532</v>
      </c>
      <c r="H60" s="42" t="e">
        <f>IF(#REF!&lt;=#REF!,0,1)</f>
        <v>#REF!</v>
      </c>
    </row>
    <row r="61" spans="1:8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533</v>
      </c>
      <c r="H61" s="42" t="e">
        <f>IF(#REF!&lt;=#REF!,0,1)</f>
        <v>#REF!</v>
      </c>
    </row>
    <row r="62" spans="1:8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534</v>
      </c>
      <c r="H62" s="42" t="e">
        <f>IF(#REF!&lt;=#REF!,0,1)</f>
        <v>#REF!</v>
      </c>
    </row>
    <row r="63" spans="1:8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535</v>
      </c>
      <c r="H63" s="42" t="e">
        <f>IF(#REF!&lt;=#REF!,0,1)</f>
        <v>#REF!</v>
      </c>
    </row>
    <row r="64" spans="1:8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536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537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538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938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939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940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941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942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943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944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945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946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947</v>
      </c>
      <c r="H76" s="42" t="e">
        <f>IF(#REF!&lt;=#REF!,0,1)</f>
        <v>#REF!</v>
      </c>
    </row>
    <row r="77" spans="1:8" ht="12.75">
      <c r="A77" s="39">
        <f aca="true" t="shared" si="1" ref="A77:A140">P_3</f>
        <v>609535</v>
      </c>
      <c r="B77" s="39">
        <v>4</v>
      </c>
      <c r="C77" s="39">
        <v>3</v>
      </c>
      <c r="D77" s="39">
        <v>40</v>
      </c>
      <c r="E77" s="3" t="s">
        <v>948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949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950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951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952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539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540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541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542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543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544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545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546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547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548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549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550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551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552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553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350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351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352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28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353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354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355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356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62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63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64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339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340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827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554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580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581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582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583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584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585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586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587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588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589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590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609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610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611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612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613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614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615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616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617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618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619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620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15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16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631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17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18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19</v>
      </c>
      <c r="H140" s="39" t="e">
        <f>IF(OR(AND(#REF!=0,#REF!=0),AND(#REF!&gt;0,#REF!&gt;0)),0,1)</f>
        <v>#REF!</v>
      </c>
    </row>
    <row r="141" spans="1:8" ht="12.75">
      <c r="A141" s="39">
        <f aca="true" t="shared" si="2" ref="A141:A417">P_3</f>
        <v>609535</v>
      </c>
      <c r="B141" s="39">
        <v>4</v>
      </c>
      <c r="C141" s="39">
        <v>18</v>
      </c>
      <c r="D141" s="39">
        <v>107</v>
      </c>
      <c r="E141" s="3" t="s">
        <v>26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27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642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643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644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29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30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31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32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658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659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660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661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662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663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664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665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666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667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668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690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691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692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693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694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695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696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697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936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937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68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69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70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71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72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73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74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75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76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77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78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79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65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66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67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81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82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83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84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85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86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87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88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89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90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91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92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93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94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80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96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97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98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99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100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101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102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103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104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105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106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107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108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109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95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111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112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113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114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115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116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117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118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119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120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121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122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123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124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110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126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127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128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129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130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131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132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133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134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135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136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979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980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981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125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982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983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984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985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986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987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988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989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1008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1007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1006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1005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1004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1003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1002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1001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1000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999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998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997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996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995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994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993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992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991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990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1009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1010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1011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1012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1013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1014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1015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1016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1017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1018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1019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1020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1021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1022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1023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1024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1025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1026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1027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1028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1029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1030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1031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1032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1033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1034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1035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1036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1037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1038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1039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137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138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139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140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141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142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143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144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145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146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147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148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149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150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151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152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153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154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155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156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157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158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159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160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161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162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163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164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165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180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181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182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183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184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185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166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167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168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169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170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171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172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173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174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175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176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177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178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179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187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188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189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190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191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192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193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194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195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196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197</v>
      </c>
      <c r="H364" s="42" t="e">
        <f>IF(#REF!&lt;=#REF!,0,1)</f>
        <v>#REF!</v>
      </c>
    </row>
    <row r="365" spans="1:8" ht="12.75">
      <c r="A365" s="39">
        <f aca="true" t="shared" si="3" ref="A365:A373">P_3</f>
        <v>609535</v>
      </c>
      <c r="B365" s="39">
        <v>5</v>
      </c>
      <c r="C365" s="39">
        <v>119</v>
      </c>
      <c r="D365" s="39">
        <v>119</v>
      </c>
      <c r="E365" s="3" t="s">
        <v>198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199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200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201</v>
      </c>
      <c r="H368" s="42" t="e">
        <f>IF(#REF!&lt;=#REF!,0,1)</f>
        <v>#REF!</v>
      </c>
    </row>
    <row r="369" spans="1:8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202</v>
      </c>
      <c r="H369" s="42" t="e">
        <f>IF(#REF!&lt;=#REF!,0,1)</f>
        <v>#REF!</v>
      </c>
    </row>
    <row r="370" spans="1:8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203</v>
      </c>
      <c r="H370" s="42" t="e">
        <f>IF(#REF!&lt;=#REF!,0,1)</f>
        <v>#REF!</v>
      </c>
    </row>
    <row r="371" spans="1:8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204</v>
      </c>
      <c r="H371" s="42" t="e">
        <f>IF(#REF!&lt;=#REF!,0,1)</f>
        <v>#REF!</v>
      </c>
    </row>
    <row r="372" spans="1:8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1040</v>
      </c>
      <c r="H372" s="42" t="e">
        <f>IF(#REF!&lt;=#REF!,0,1)</f>
        <v>#REF!</v>
      </c>
    </row>
    <row r="373" spans="1:8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186</v>
      </c>
      <c r="H373" s="42" t="e">
        <f>IF(#REF!&lt;=#REF!,0,1)</f>
        <v>#REF!</v>
      </c>
    </row>
    <row r="374" spans="1:8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1041</v>
      </c>
      <c r="H375" s="42" t="e">
        <f>IF(#REF!=SUM(#REF!),0,1)</f>
        <v>#REF!</v>
      </c>
      <c r="I375" s="42"/>
    </row>
    <row r="376" spans="1:8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8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953</v>
      </c>
      <c r="H377" s="42" t="e">
        <f>IF(#REF!&gt;=#REF!,0,1)</f>
        <v>#REF!</v>
      </c>
    </row>
    <row r="378" spans="1:8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954</v>
      </c>
      <c r="H378" s="42" t="e">
        <f>IF(#REF!&gt;=#REF!,0,1)</f>
        <v>#REF!</v>
      </c>
    </row>
    <row r="379" spans="1:8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1042</v>
      </c>
      <c r="H379" s="39" t="e">
        <f>IF(OR(AND(#REF!=0,#REF!=0),AND(#REF!&gt;0,#REF!&gt;0)),0,1)</f>
        <v>#REF!</v>
      </c>
    </row>
    <row r="380" spans="1:8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8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1043</v>
      </c>
      <c r="H381" s="39" t="e">
        <f>IF(OR(AND(#REF!=0,#REF!=0),AND(#REF!&gt;0,#REF!&gt;0)),0,1)</f>
        <v>#REF!</v>
      </c>
    </row>
    <row r="382" spans="1:8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1044</v>
      </c>
      <c r="H382" s="39" t="e">
        <f>IF(OR(AND(#REF!=0,#REF!=0),AND(#REF!&gt;0,#REF!&gt;0)),0,1)</f>
        <v>#REF!</v>
      </c>
    </row>
    <row r="383" spans="1:8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8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1045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1046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SUM(H388:H408)</f>
        <v>0</v>
      </c>
    </row>
    <row r="388" spans="1:8" ht="12.75">
      <c r="A388" s="39">
        <f t="shared" si="2"/>
        <v>609535</v>
      </c>
      <c r="B388" s="39">
        <v>13</v>
      </c>
      <c r="C388" s="39">
        <v>1</v>
      </c>
      <c r="D388" s="39">
        <v>1</v>
      </c>
      <c r="E388" s="3" t="s">
        <v>1047</v>
      </c>
      <c r="H388" s="42">
        <f>IF(1!P34&gt;=1!P35,0,1)</f>
        <v>0</v>
      </c>
    </row>
    <row r="389" spans="1:8" ht="12.75">
      <c r="A389" s="39">
        <f aca="true" t="shared" si="4" ref="A389:A408">P_3</f>
        <v>609535</v>
      </c>
      <c r="B389" s="39">
        <v>13</v>
      </c>
      <c r="C389" s="39">
        <v>2</v>
      </c>
      <c r="D389" s="39">
        <v>2</v>
      </c>
      <c r="E389" s="3" t="s">
        <v>1048</v>
      </c>
      <c r="H389" s="42">
        <f>IF(1!P36&gt;=1!P37,0,1)</f>
        <v>0</v>
      </c>
    </row>
    <row r="390" spans="1:8" ht="12.75">
      <c r="A390" s="39">
        <f t="shared" si="4"/>
        <v>609535</v>
      </c>
      <c r="B390" s="39">
        <v>13</v>
      </c>
      <c r="C390" s="39">
        <v>3</v>
      </c>
      <c r="D390" s="39">
        <v>3</v>
      </c>
      <c r="E390" s="3" t="s">
        <v>1049</v>
      </c>
      <c r="H390" s="42">
        <f>IF(1!P40&gt;=1!P41,0,1)</f>
        <v>0</v>
      </c>
    </row>
    <row r="391" spans="1:8" ht="12.75">
      <c r="A391" s="39">
        <f t="shared" si="4"/>
        <v>609535</v>
      </c>
      <c r="B391" s="39">
        <v>13</v>
      </c>
      <c r="C391" s="39">
        <v>4</v>
      </c>
      <c r="D391" s="39">
        <v>4</v>
      </c>
      <c r="E391" s="3" t="s">
        <v>1050</v>
      </c>
      <c r="H391" s="42">
        <f>IF(1!P56&gt;=1!P57,0,1)</f>
        <v>0</v>
      </c>
    </row>
    <row r="392" spans="1:8" ht="12.75">
      <c r="A392" s="39">
        <f t="shared" si="4"/>
        <v>609535</v>
      </c>
      <c r="B392" s="39">
        <v>13</v>
      </c>
      <c r="C392" s="39">
        <v>5</v>
      </c>
      <c r="D392" s="39">
        <v>5</v>
      </c>
      <c r="E392" s="3" t="s">
        <v>1051</v>
      </c>
      <c r="H392" s="42">
        <f>IF(1!P56&gt;=1!P58,0,1)</f>
        <v>0</v>
      </c>
    </row>
    <row r="393" spans="1:8" ht="12.75">
      <c r="A393" s="39">
        <f t="shared" si="4"/>
        <v>609535</v>
      </c>
      <c r="B393" s="39">
        <v>13</v>
      </c>
      <c r="C393" s="39">
        <v>6</v>
      </c>
      <c r="D393" s="39">
        <v>6</v>
      </c>
      <c r="E393" s="3" t="s">
        <v>1052</v>
      </c>
      <c r="H393" s="42">
        <f>IF(1!P56&gt;=1!P59,0,1)</f>
        <v>0</v>
      </c>
    </row>
    <row r="394" spans="1:8" ht="12.75">
      <c r="A394" s="39">
        <f t="shared" si="4"/>
        <v>609535</v>
      </c>
      <c r="B394" s="39">
        <v>13</v>
      </c>
      <c r="C394" s="39">
        <v>7</v>
      </c>
      <c r="D394" s="39">
        <v>7</v>
      </c>
      <c r="E394" s="3" t="s">
        <v>1053</v>
      </c>
      <c r="H394" s="42">
        <f>IF(1!P59&gt;=1!P60,0,1)</f>
        <v>0</v>
      </c>
    </row>
    <row r="395" spans="1:8" ht="12.75">
      <c r="A395" s="39">
        <f t="shared" si="4"/>
        <v>609535</v>
      </c>
      <c r="B395" s="39">
        <v>13</v>
      </c>
      <c r="C395" s="39">
        <v>8</v>
      </c>
      <c r="D395" s="39">
        <v>8</v>
      </c>
      <c r="E395" s="3" t="s">
        <v>1054</v>
      </c>
      <c r="H395" s="42">
        <f>IF(1!P56&gt;=1!P61,0,1)</f>
        <v>0</v>
      </c>
    </row>
    <row r="396" spans="1:8" ht="12.75">
      <c r="A396" s="39">
        <f t="shared" si="4"/>
        <v>609535</v>
      </c>
      <c r="B396" s="39">
        <v>13</v>
      </c>
      <c r="C396" s="39">
        <v>9</v>
      </c>
      <c r="D396" s="39">
        <v>9</v>
      </c>
      <c r="E396" s="3" t="s">
        <v>1177</v>
      </c>
      <c r="H396" s="42">
        <f>IF(1!P61&gt;=1!P62,0,1)</f>
        <v>0</v>
      </c>
    </row>
    <row r="397" spans="1:8" ht="12.75">
      <c r="A397" s="39">
        <f t="shared" si="4"/>
        <v>609535</v>
      </c>
      <c r="B397" s="39">
        <v>13</v>
      </c>
      <c r="C397" s="39">
        <v>10</v>
      </c>
      <c r="D397" s="39">
        <v>10</v>
      </c>
      <c r="E397" s="3" t="s">
        <v>1178</v>
      </c>
      <c r="H397" s="42">
        <f>IF(1!P56&gt;=1!P71,0,1)</f>
        <v>0</v>
      </c>
    </row>
    <row r="398" spans="1:8" ht="12.75">
      <c r="A398" s="39">
        <f t="shared" si="4"/>
        <v>609535</v>
      </c>
      <c r="B398" s="39">
        <v>13</v>
      </c>
      <c r="C398" s="39">
        <v>11</v>
      </c>
      <c r="D398" s="39">
        <v>11</v>
      </c>
      <c r="E398" s="3" t="s">
        <v>1179</v>
      </c>
      <c r="H398" s="42">
        <f>IF(1!P71&gt;=1!P72,0,1)</f>
        <v>0</v>
      </c>
    </row>
    <row r="399" spans="1:8" ht="12.75">
      <c r="A399" s="39">
        <f t="shared" si="4"/>
        <v>609535</v>
      </c>
      <c r="B399" s="39">
        <v>13</v>
      </c>
      <c r="C399" s="39">
        <v>12</v>
      </c>
      <c r="D399" s="39">
        <v>12</v>
      </c>
      <c r="E399" s="3" t="s">
        <v>1180</v>
      </c>
      <c r="H399" s="39">
        <f>IF(OR(AND(1!P25=0,1!P26=0),AND(1!P25&gt;0,1!P26&gt;0)),0,1)</f>
        <v>0</v>
      </c>
    </row>
    <row r="400" spans="1:8" ht="12.75">
      <c r="A400" s="39">
        <f t="shared" si="4"/>
        <v>609535</v>
      </c>
      <c r="B400" s="39">
        <v>13</v>
      </c>
      <c r="C400" s="39">
        <v>13</v>
      </c>
      <c r="D400" s="39">
        <v>13</v>
      </c>
      <c r="E400" s="3" t="s">
        <v>312</v>
      </c>
      <c r="H400" s="39">
        <f>IF(OR(AND(1!P42=0,1!P43=0),AND(1!P42&gt;0,1!P43&gt;0)),0,1)</f>
        <v>0</v>
      </c>
    </row>
    <row r="401" spans="1:8" ht="12.75">
      <c r="A401" s="39">
        <f t="shared" si="4"/>
        <v>609535</v>
      </c>
      <c r="B401" s="39">
        <v>13</v>
      </c>
      <c r="C401" s="39">
        <v>14</v>
      </c>
      <c r="D401" s="39">
        <v>14</v>
      </c>
      <c r="E401" s="3" t="s">
        <v>313</v>
      </c>
      <c r="H401" s="39">
        <f>IF(OR(AND(1!P44=0,1!P45=0),AND(1!P44&gt;0,1!P45&gt;0)),0,1)</f>
        <v>0</v>
      </c>
    </row>
    <row r="402" spans="1:8" ht="12.75">
      <c r="A402" s="39">
        <f t="shared" si="4"/>
        <v>609535</v>
      </c>
      <c r="B402" s="39">
        <v>13</v>
      </c>
      <c r="C402" s="39">
        <v>15</v>
      </c>
      <c r="D402" s="39">
        <v>15</v>
      </c>
      <c r="E402" s="3" t="s">
        <v>314</v>
      </c>
      <c r="H402" s="39">
        <f>IF(OR(AND(1!P46=1,SUM(1!P47:1!P49)=3),AND(1!P46=0,SUM(1!P47:1!P49)&lt;3)),0,1)</f>
        <v>0</v>
      </c>
    </row>
    <row r="403" spans="1:8" ht="12.75">
      <c r="A403" s="39">
        <f t="shared" si="4"/>
        <v>609535</v>
      </c>
      <c r="B403" s="39">
        <v>13</v>
      </c>
      <c r="C403" s="39">
        <v>16</v>
      </c>
      <c r="D403" s="39">
        <v>16</v>
      </c>
      <c r="E403" s="3" t="s">
        <v>315</v>
      </c>
      <c r="H403" s="39">
        <f>IF(OR(AND(1!P52=0,1!P51=0),AND(1!P52&gt;0,1!P51&gt;0)),0,1)</f>
        <v>0</v>
      </c>
    </row>
    <row r="404" spans="1:8" ht="12.75">
      <c r="A404" s="39">
        <f t="shared" si="4"/>
        <v>609535</v>
      </c>
      <c r="B404" s="39">
        <v>13</v>
      </c>
      <c r="C404" s="39">
        <v>17</v>
      </c>
      <c r="D404" s="39">
        <v>17</v>
      </c>
      <c r="E404" s="3" t="s">
        <v>316</v>
      </c>
      <c r="H404" s="39">
        <f>IF(OR(AND(1!P55=0,1!P54=0),AND(1!P55&gt;0,1!P54&gt;0)),0,1)</f>
        <v>0</v>
      </c>
    </row>
    <row r="405" spans="1:8" ht="12.75">
      <c r="A405" s="39">
        <f t="shared" si="4"/>
        <v>609535</v>
      </c>
      <c r="B405" s="39">
        <v>13</v>
      </c>
      <c r="C405" s="39">
        <v>18</v>
      </c>
      <c r="D405" s="39">
        <v>18</v>
      </c>
      <c r="E405" s="3" t="s">
        <v>317</v>
      </c>
      <c r="H405" s="39">
        <f>IF(OR(AND(1!P63=0,SUM(1!P64:P66)=0),AND(1!P63=1,SUM(1!P64:P66)&gt;0)),0,1)</f>
        <v>0</v>
      </c>
    </row>
    <row r="406" spans="1:8" ht="12.75">
      <c r="A406" s="39">
        <f t="shared" si="4"/>
        <v>609535</v>
      </c>
      <c r="B406" s="39">
        <v>13</v>
      </c>
      <c r="C406" s="39">
        <v>19</v>
      </c>
      <c r="D406" s="39">
        <v>19</v>
      </c>
      <c r="E406" s="3" t="s">
        <v>318</v>
      </c>
      <c r="H406" s="39">
        <f>IF(OR(AND(1!P63=0,SUM(1!P67:P70)=0),AND(1!P63=1,SUM(1!P67:P70)&gt;0)),0,1)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20</v>
      </c>
      <c r="D407" s="39">
        <v>20</v>
      </c>
      <c r="E407" s="3" t="s">
        <v>319</v>
      </c>
      <c r="H407" s="39">
        <f>IF(OR(AND(1!P63=0,1!P71=0),AND(1!P63&gt;0,1!P71&gt;0)),0,1)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21</v>
      </c>
      <c r="D408" s="39">
        <v>21</v>
      </c>
      <c r="E408" s="3" t="s">
        <v>657</v>
      </c>
      <c r="H408" s="39">
        <f>IF(AND(1!P74=0,1!P86&gt;0),1,0)</f>
        <v>0</v>
      </c>
    </row>
    <row r="409" spans="1:8" ht="12.75">
      <c r="A409" s="41">
        <f t="shared" si="2"/>
        <v>609535</v>
      </c>
      <c r="B409" s="41">
        <v>14</v>
      </c>
      <c r="C409" s="41">
        <v>0</v>
      </c>
      <c r="D409" s="41">
        <v>0</v>
      </c>
      <c r="E409" s="41" t="e">
        <f>CONCATENATE("Количество ошибок в разделе 14: ",H409)</f>
        <v>#REF!</v>
      </c>
      <c r="F409" s="41"/>
      <c r="G409" s="41"/>
      <c r="H409" s="43" t="e">
        <f>SUM(H410:H444)</f>
        <v>#REF!</v>
      </c>
    </row>
    <row r="410" spans="1:8" ht="12.75">
      <c r="A410" s="39">
        <f t="shared" si="2"/>
        <v>609535</v>
      </c>
      <c r="B410" s="39">
        <v>14</v>
      </c>
      <c r="C410" s="39">
        <v>1</v>
      </c>
      <c r="D410" s="39">
        <v>1</v>
      </c>
      <c r="E410" s="3" t="s">
        <v>955</v>
      </c>
      <c r="H410" s="42" t="e">
        <f>IF(#REF!&gt;=#REF!,0,1)</f>
        <v>#REF!</v>
      </c>
    </row>
    <row r="411" spans="1:8" ht="12.75">
      <c r="A411" s="39">
        <f t="shared" si="2"/>
        <v>609535</v>
      </c>
      <c r="B411" s="39">
        <v>14</v>
      </c>
      <c r="C411" s="39">
        <v>2</v>
      </c>
      <c r="D411" s="39">
        <v>2</v>
      </c>
      <c r="E411" s="3" t="s">
        <v>956</v>
      </c>
      <c r="H411" s="42" t="e">
        <f>IF(#REF!&gt;=#REF!,0,1)</f>
        <v>#REF!</v>
      </c>
    </row>
    <row r="412" spans="1:8" ht="12.75">
      <c r="A412" s="39">
        <f t="shared" si="2"/>
        <v>609535</v>
      </c>
      <c r="B412" s="39">
        <v>14</v>
      </c>
      <c r="C412" s="39">
        <v>3</v>
      </c>
      <c r="D412" s="39">
        <v>3</v>
      </c>
      <c r="E412" s="3" t="s">
        <v>957</v>
      </c>
      <c r="H412" s="42" t="e">
        <f>IF(#REF!&gt;=#REF!,0,1)</f>
        <v>#REF!</v>
      </c>
    </row>
    <row r="413" spans="1:8" ht="12.75">
      <c r="A413" s="39">
        <f t="shared" si="2"/>
        <v>609535</v>
      </c>
      <c r="B413" s="39">
        <v>14</v>
      </c>
      <c r="C413" s="39">
        <v>4</v>
      </c>
      <c r="D413" s="39">
        <v>4</v>
      </c>
      <c r="E413" s="3" t="s">
        <v>958</v>
      </c>
      <c r="H413" s="42" t="e">
        <f>IF(#REF!&gt;=#REF!,0,1)</f>
        <v>#REF!</v>
      </c>
    </row>
    <row r="414" spans="1:8" ht="12.75">
      <c r="A414" s="39">
        <f t="shared" si="2"/>
        <v>609535</v>
      </c>
      <c r="B414" s="39">
        <v>14</v>
      </c>
      <c r="C414" s="39">
        <v>5</v>
      </c>
      <c r="D414" s="39">
        <v>5</v>
      </c>
      <c r="E414" s="3" t="s">
        <v>959</v>
      </c>
      <c r="H414" s="42" t="e">
        <f>IF(#REF!&gt;=#REF!,0,1)</f>
        <v>#REF!</v>
      </c>
    </row>
    <row r="415" spans="1:8" ht="12.75">
      <c r="A415" s="39">
        <f t="shared" si="2"/>
        <v>609535</v>
      </c>
      <c r="B415" s="39">
        <v>14</v>
      </c>
      <c r="C415" s="39">
        <v>6</v>
      </c>
      <c r="D415" s="39">
        <v>6</v>
      </c>
      <c r="E415" s="3" t="s">
        <v>960</v>
      </c>
      <c r="H415" s="42" t="e">
        <f>IF(#REF!&gt;=#REF!,0,1)</f>
        <v>#REF!</v>
      </c>
    </row>
    <row r="416" spans="1:8" ht="12.75">
      <c r="A416" s="39">
        <f t="shared" si="2"/>
        <v>609535</v>
      </c>
      <c r="B416" s="39">
        <v>14</v>
      </c>
      <c r="C416" s="39">
        <v>7</v>
      </c>
      <c r="D416" s="39">
        <v>7</v>
      </c>
      <c r="E416" s="3" t="s">
        <v>961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8</v>
      </c>
      <c r="D417" s="39">
        <v>8</v>
      </c>
      <c r="E417" s="3" t="s">
        <v>962</v>
      </c>
      <c r="H417" s="42" t="e">
        <f>IF(#REF!&gt;=#REF!,0,1)</f>
        <v>#REF!</v>
      </c>
    </row>
    <row r="418" spans="1:8" ht="12.75">
      <c r="A418" s="39">
        <f aca="true" t="shared" si="5" ref="A418:A551">P_3</f>
        <v>609535</v>
      </c>
      <c r="B418" s="39">
        <v>14</v>
      </c>
      <c r="C418" s="39">
        <v>9</v>
      </c>
      <c r="D418" s="39">
        <v>9</v>
      </c>
      <c r="E418" s="3" t="s">
        <v>963</v>
      </c>
      <c r="H418" s="42" t="e">
        <f>IF(#REF!&gt;=#REF!,0,1)</f>
        <v>#REF!</v>
      </c>
    </row>
    <row r="419" spans="1:8" ht="12.75">
      <c r="A419" s="39">
        <f t="shared" si="5"/>
        <v>609535</v>
      </c>
      <c r="B419" s="39">
        <v>14</v>
      </c>
      <c r="C419" s="39">
        <v>10</v>
      </c>
      <c r="D419" s="39">
        <v>10</v>
      </c>
      <c r="E419" s="3" t="s">
        <v>964</v>
      </c>
      <c r="H419" s="42" t="e">
        <f>IF(#REF!&gt;=#REF!,0,1)</f>
        <v>#REF!</v>
      </c>
    </row>
    <row r="420" spans="1:8" ht="12.75">
      <c r="A420" s="39">
        <f t="shared" si="5"/>
        <v>609535</v>
      </c>
      <c r="B420" s="39">
        <v>14</v>
      </c>
      <c r="C420" s="39">
        <v>11</v>
      </c>
      <c r="D420" s="39">
        <v>11</v>
      </c>
      <c r="E420" s="3" t="s">
        <v>965</v>
      </c>
      <c r="H420" s="42" t="e">
        <f>IF(#REF!&gt;=#REF!,0,1)</f>
        <v>#REF!</v>
      </c>
    </row>
    <row r="421" spans="1:8" ht="12.75">
      <c r="A421" s="39">
        <f t="shared" si="5"/>
        <v>609535</v>
      </c>
      <c r="B421" s="39">
        <v>14</v>
      </c>
      <c r="C421" s="39">
        <v>12</v>
      </c>
      <c r="D421" s="39">
        <v>12</v>
      </c>
      <c r="E421" s="3" t="s">
        <v>966</v>
      </c>
      <c r="H421" s="42" t="e">
        <f>IF(#REF!&gt;=#REF!,0,1)</f>
        <v>#REF!</v>
      </c>
    </row>
    <row r="422" spans="1:8" ht="12.75">
      <c r="A422" s="39">
        <f t="shared" si="5"/>
        <v>609535</v>
      </c>
      <c r="B422" s="39">
        <v>14</v>
      </c>
      <c r="C422" s="39">
        <v>13</v>
      </c>
      <c r="D422" s="39">
        <v>13</v>
      </c>
      <c r="E422" s="3" t="s">
        <v>967</v>
      </c>
      <c r="H422" s="42" t="e">
        <f>IF(#REF!&gt;=#REF!,0,1)</f>
        <v>#REF!</v>
      </c>
    </row>
    <row r="423" spans="1:8" ht="12.75">
      <c r="A423" s="39">
        <f t="shared" si="5"/>
        <v>609535</v>
      </c>
      <c r="B423" s="39">
        <v>14</v>
      </c>
      <c r="C423" s="39">
        <v>14</v>
      </c>
      <c r="D423" s="39">
        <v>14</v>
      </c>
      <c r="E423" s="3" t="s">
        <v>968</v>
      </c>
      <c r="H423" s="42" t="e">
        <f>IF(#REF!&gt;=#REF!,0,1)</f>
        <v>#REF!</v>
      </c>
    </row>
    <row r="424" spans="1:8" ht="12.75">
      <c r="A424" s="39">
        <f t="shared" si="5"/>
        <v>609535</v>
      </c>
      <c r="B424" s="39">
        <v>14</v>
      </c>
      <c r="C424" s="39">
        <v>15</v>
      </c>
      <c r="D424" s="39">
        <v>15</v>
      </c>
      <c r="E424" s="3" t="s">
        <v>969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16</v>
      </c>
      <c r="D425" s="39">
        <v>16</v>
      </c>
      <c r="E425" s="3" t="s">
        <v>970</v>
      </c>
      <c r="H425" s="42" t="e">
        <f>IF(#REF!=SUM(#REF!),0,1)</f>
        <v>#REF!</v>
      </c>
    </row>
    <row r="426" spans="1:8" ht="12.75">
      <c r="A426" s="39">
        <f t="shared" si="5"/>
        <v>609535</v>
      </c>
      <c r="B426" s="39">
        <v>14</v>
      </c>
      <c r="C426" s="39">
        <v>17</v>
      </c>
      <c r="D426" s="39">
        <v>17</v>
      </c>
      <c r="E426" s="3" t="s">
        <v>971</v>
      </c>
      <c r="H426" s="42" t="e">
        <f>IF(#REF!=SUM(#REF!),0,1)</f>
        <v>#REF!</v>
      </c>
    </row>
    <row r="427" spans="1:8" ht="12.75">
      <c r="A427" s="39">
        <f t="shared" si="5"/>
        <v>609535</v>
      </c>
      <c r="B427" s="39">
        <v>14</v>
      </c>
      <c r="C427" s="39">
        <v>18</v>
      </c>
      <c r="D427" s="39">
        <v>18</v>
      </c>
      <c r="E427" s="44" t="s">
        <v>972</v>
      </c>
      <c r="H427" s="42" t="e">
        <f>IF(#REF!=SUM(#REF!),0,1)</f>
        <v>#REF!</v>
      </c>
    </row>
    <row r="428" spans="1:8" ht="12.75">
      <c r="A428" s="39">
        <f t="shared" si="5"/>
        <v>609535</v>
      </c>
      <c r="B428" s="39">
        <v>14</v>
      </c>
      <c r="C428" s="39">
        <v>19</v>
      </c>
      <c r="D428" s="39">
        <v>19</v>
      </c>
      <c r="E428" s="44" t="s">
        <v>973</v>
      </c>
      <c r="H428" s="42" t="e">
        <f>IF(#REF!=SUM(#REF!),0,1)</f>
        <v>#REF!</v>
      </c>
    </row>
    <row r="429" spans="1:8" ht="12.75">
      <c r="A429" s="39">
        <f t="shared" si="5"/>
        <v>609535</v>
      </c>
      <c r="B429" s="39">
        <v>14</v>
      </c>
      <c r="C429" s="39">
        <v>20</v>
      </c>
      <c r="D429" s="39">
        <v>20</v>
      </c>
      <c r="E429" s="44" t="s">
        <v>974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21</v>
      </c>
      <c r="D430" s="39">
        <v>21</v>
      </c>
      <c r="E430" s="3" t="s">
        <v>975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22</v>
      </c>
      <c r="D431" s="39">
        <v>22</v>
      </c>
      <c r="E431" s="3" t="s">
        <v>320</v>
      </c>
      <c r="H431" s="39" t="e">
        <f>IF(OR(AND(#REF!=0,#REF!=0),AND(#REF!&gt;0,#REF!&gt;0)),0,1)</f>
        <v>#REF!</v>
      </c>
    </row>
    <row r="432" spans="1:8" ht="12.75">
      <c r="A432" s="39">
        <f t="shared" si="5"/>
        <v>609535</v>
      </c>
      <c r="B432" s="39">
        <v>14</v>
      </c>
      <c r="C432" s="39">
        <v>23</v>
      </c>
      <c r="D432" s="39">
        <v>23</v>
      </c>
      <c r="E432" s="3" t="s">
        <v>321</v>
      </c>
      <c r="H432" s="39" t="e">
        <f>IF(OR(AND(#REF!=0,#REF!=0),AND(#REF!&gt;0,#REF!&gt;0)),0,1)</f>
        <v>#REF!</v>
      </c>
    </row>
    <row r="433" spans="1:8" ht="12.75">
      <c r="A433" s="39">
        <f t="shared" si="5"/>
        <v>609535</v>
      </c>
      <c r="B433" s="39">
        <v>14</v>
      </c>
      <c r="C433" s="39">
        <v>24</v>
      </c>
      <c r="D433" s="39">
        <v>24</v>
      </c>
      <c r="E433" s="3" t="s">
        <v>322</v>
      </c>
      <c r="H433" s="39" t="e">
        <f>IF(OR(AND(#REF!=0,#REF!=0),AND(#REF!&gt;0,#REF!&gt;0)),0,1)</f>
        <v>#REF!</v>
      </c>
    </row>
    <row r="434" spans="1:8" ht="12.75">
      <c r="A434" s="39">
        <f t="shared" si="5"/>
        <v>609535</v>
      </c>
      <c r="B434" s="39">
        <v>14</v>
      </c>
      <c r="C434" s="39">
        <v>25</v>
      </c>
      <c r="D434" s="39">
        <v>25</v>
      </c>
      <c r="E434" s="3" t="s">
        <v>1182</v>
      </c>
      <c r="H434" s="39" t="e">
        <f>IF(OR(AND(#REF!=0,#REF!=0),AND(#REF!&gt;0,#REF!&gt;0)),0,1)</f>
        <v>#REF!</v>
      </c>
    </row>
    <row r="435" spans="1:8" ht="12.75">
      <c r="A435" s="39">
        <f t="shared" si="5"/>
        <v>609535</v>
      </c>
      <c r="B435" s="39">
        <v>14</v>
      </c>
      <c r="C435" s="39">
        <v>26</v>
      </c>
      <c r="D435" s="39">
        <v>26</v>
      </c>
      <c r="E435" s="3" t="s">
        <v>1183</v>
      </c>
      <c r="H435" s="39" t="e">
        <f>IF(OR(AND(#REF!=0,#REF!=0),AND(#REF!&gt;0,#REF!&gt;0)),0,1)</f>
        <v>#REF!</v>
      </c>
    </row>
    <row r="436" spans="1:8" ht="12.75">
      <c r="A436" s="39">
        <f t="shared" si="5"/>
        <v>609535</v>
      </c>
      <c r="B436" s="39">
        <v>14</v>
      </c>
      <c r="C436" s="39">
        <v>27</v>
      </c>
      <c r="D436" s="39">
        <v>27</v>
      </c>
      <c r="E436" s="3" t="s">
        <v>1184</v>
      </c>
      <c r="H436" s="39" t="e">
        <f>IF(OR(AND(#REF!=0,#REF!=0),AND(#REF!&gt;0,#REF!&gt;0)),0,1)</f>
        <v>#REF!</v>
      </c>
    </row>
    <row r="437" spans="1:8" ht="12.75">
      <c r="A437" s="39">
        <f t="shared" si="5"/>
        <v>609535</v>
      </c>
      <c r="B437" s="39">
        <v>14</v>
      </c>
      <c r="C437" s="39">
        <v>28</v>
      </c>
      <c r="D437" s="39">
        <v>28</v>
      </c>
      <c r="E437" s="3" t="s">
        <v>1185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29</v>
      </c>
      <c r="D438" s="39">
        <v>29</v>
      </c>
      <c r="E438" s="3" t="s">
        <v>1186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30</v>
      </c>
      <c r="D439" s="39">
        <v>30</v>
      </c>
      <c r="E439" s="3" t="s">
        <v>1187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31</v>
      </c>
      <c r="D440" s="39">
        <v>31</v>
      </c>
      <c r="E440" s="3" t="s">
        <v>1188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32</v>
      </c>
      <c r="D441" s="39">
        <v>32</v>
      </c>
      <c r="E441" s="3" t="s">
        <v>1189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33</v>
      </c>
      <c r="D442" s="39">
        <v>33</v>
      </c>
      <c r="E442" s="3" t="s">
        <v>1190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34</v>
      </c>
      <c r="D443" s="39">
        <v>34</v>
      </c>
      <c r="E443" s="3" t="s">
        <v>1191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35</v>
      </c>
      <c r="D444" s="39">
        <v>35</v>
      </c>
      <c r="E444" s="3" t="s">
        <v>1192</v>
      </c>
      <c r="H444" s="39" t="e">
        <f>IF(OR(AND(#REF!=0,#REF!=0),AND(#REF!&gt;0,#REF!&gt;0)),0,1)</f>
        <v>#REF!</v>
      </c>
    </row>
    <row r="445" spans="1:8" ht="12.75">
      <c r="A445" s="41">
        <f t="shared" si="5"/>
        <v>609535</v>
      </c>
      <c r="B445" s="41">
        <v>15</v>
      </c>
      <c r="C445" s="41">
        <v>0</v>
      </c>
      <c r="D445" s="41">
        <v>0</v>
      </c>
      <c r="E445" s="41" t="e">
        <f>CONCATENATE("Количество ошибок в разделе 15: ",H445)</f>
        <v>#REF!</v>
      </c>
      <c r="F445" s="41"/>
      <c r="G445" s="41"/>
      <c r="H445" s="43" t="e">
        <f>SUM(H446:H451)</f>
        <v>#REF!</v>
      </c>
    </row>
    <row r="446" spans="1:8" ht="12.75">
      <c r="A446" s="39">
        <f t="shared" si="5"/>
        <v>609535</v>
      </c>
      <c r="B446" s="39">
        <v>15</v>
      </c>
      <c r="C446" s="39">
        <v>1</v>
      </c>
      <c r="D446" s="39">
        <v>1</v>
      </c>
      <c r="E446" s="3" t="s">
        <v>1193</v>
      </c>
      <c r="H446" s="42" t="e">
        <f>IF(#REF!=SUM(#REF!,#REF!),0,1)</f>
        <v>#REF!</v>
      </c>
    </row>
    <row r="447" spans="1:8" ht="12.75">
      <c r="A447" s="39">
        <f t="shared" si="5"/>
        <v>609535</v>
      </c>
      <c r="B447" s="39">
        <v>15</v>
      </c>
      <c r="C447" s="39">
        <v>1</v>
      </c>
      <c r="D447" s="39">
        <v>2</v>
      </c>
      <c r="E447" s="3" t="s">
        <v>323</v>
      </c>
      <c r="H447" s="42" t="e">
        <f>IF(#REF!=SUM(#REF!,#REF!),0,1)</f>
        <v>#REF!</v>
      </c>
    </row>
    <row r="448" spans="1:8" ht="12.75">
      <c r="A448" s="39">
        <f t="shared" si="5"/>
        <v>609535</v>
      </c>
      <c r="B448" s="39">
        <v>15</v>
      </c>
      <c r="C448" s="39">
        <v>1</v>
      </c>
      <c r="D448" s="39">
        <v>3</v>
      </c>
      <c r="E448" s="3" t="s">
        <v>324</v>
      </c>
      <c r="H448" s="42" t="e">
        <f>IF(#REF!=SUM(#REF!,#REF!),0,1)</f>
        <v>#REF!</v>
      </c>
    </row>
    <row r="449" spans="1:8" ht="12.75">
      <c r="A449" s="39">
        <f t="shared" si="5"/>
        <v>609535</v>
      </c>
      <c r="B449" s="39">
        <v>15</v>
      </c>
      <c r="C449" s="39">
        <v>2</v>
      </c>
      <c r="D449" s="39">
        <v>4</v>
      </c>
      <c r="E449" s="3" t="s">
        <v>267</v>
      </c>
      <c r="H449" s="42" t="e">
        <f>IF(#REF!&gt;=#REF!,0,1)</f>
        <v>#REF!</v>
      </c>
    </row>
    <row r="450" spans="1:8" ht="12.75">
      <c r="A450" s="39">
        <f t="shared" si="5"/>
        <v>609535</v>
      </c>
      <c r="B450" s="39">
        <v>15</v>
      </c>
      <c r="C450" s="39">
        <v>2</v>
      </c>
      <c r="D450" s="39">
        <v>5</v>
      </c>
      <c r="E450" s="3" t="s">
        <v>268</v>
      </c>
      <c r="H450" s="42" t="e">
        <f>IF(#REF!&gt;=#REF!,0,1)</f>
        <v>#REF!</v>
      </c>
    </row>
    <row r="451" spans="1:8" ht="12.75">
      <c r="A451" s="39">
        <f t="shared" si="5"/>
        <v>609535</v>
      </c>
      <c r="B451" s="39">
        <v>15</v>
      </c>
      <c r="C451" s="39">
        <v>2</v>
      </c>
      <c r="D451" s="39">
        <v>6</v>
      </c>
      <c r="E451" s="3" t="s">
        <v>269</v>
      </c>
      <c r="H451" s="42" t="e">
        <f>IF(#REF!&gt;=#REF!,0,1)</f>
        <v>#REF!</v>
      </c>
    </row>
    <row r="452" spans="1:8" ht="12.75">
      <c r="A452" s="41">
        <f t="shared" si="5"/>
        <v>609535</v>
      </c>
      <c r="B452" s="41">
        <v>16</v>
      </c>
      <c r="C452" s="41">
        <v>0</v>
      </c>
      <c r="D452" s="41">
        <v>0</v>
      </c>
      <c r="E452" s="41" t="e">
        <f>CONCATENATE("Количество ошибок в разделе 16: ",H452)</f>
        <v>#REF!</v>
      </c>
      <c r="F452" s="41"/>
      <c r="G452" s="41"/>
      <c r="H452" s="43" t="e">
        <f>SUM(H453:H524)</f>
        <v>#REF!</v>
      </c>
    </row>
    <row r="453" spans="1:8" ht="12.75">
      <c r="A453" s="39">
        <f t="shared" si="5"/>
        <v>609535</v>
      </c>
      <c r="B453" s="39">
        <v>16</v>
      </c>
      <c r="C453" s="39">
        <v>1</v>
      </c>
      <c r="D453" s="39">
        <v>1</v>
      </c>
      <c r="E453" s="3" t="s">
        <v>976</v>
      </c>
      <c r="H453" s="42" t="e">
        <f>IF(#REF!=SUM(#REF!),0,1)</f>
        <v>#REF!</v>
      </c>
    </row>
    <row r="454" spans="1:8" ht="12.75">
      <c r="A454" s="39">
        <f t="shared" si="5"/>
        <v>609535</v>
      </c>
      <c r="B454" s="39">
        <v>16</v>
      </c>
      <c r="C454" s="39">
        <v>2</v>
      </c>
      <c r="D454" s="39">
        <v>2</v>
      </c>
      <c r="E454" s="3" t="s">
        <v>977</v>
      </c>
      <c r="H454" s="42" t="e">
        <f>IF(#REF!=SUM(#REF!),0,1)</f>
        <v>#REF!</v>
      </c>
    </row>
    <row r="455" spans="1:8" ht="12.75">
      <c r="A455" s="39">
        <f t="shared" si="5"/>
        <v>609535</v>
      </c>
      <c r="B455" s="39">
        <v>16</v>
      </c>
      <c r="C455" s="39">
        <v>3</v>
      </c>
      <c r="D455" s="39">
        <v>3</v>
      </c>
      <c r="E455" s="3" t="s">
        <v>978</v>
      </c>
      <c r="H455" s="42" t="e">
        <f>IF(#REF!=SUM(#REF!),0,1)</f>
        <v>#REF!</v>
      </c>
    </row>
    <row r="456" spans="1:8" ht="12.75">
      <c r="A456" s="39">
        <f t="shared" si="5"/>
        <v>609535</v>
      </c>
      <c r="B456" s="39">
        <v>16</v>
      </c>
      <c r="C456" s="39">
        <v>4</v>
      </c>
      <c r="D456" s="39">
        <v>4</v>
      </c>
      <c r="E456" s="3" t="s">
        <v>1055</v>
      </c>
      <c r="H456" s="42" t="e">
        <f>IF(#REF!=SUM(#REF!),0,1)</f>
        <v>#REF!</v>
      </c>
    </row>
    <row r="457" spans="1:8" ht="12.75">
      <c r="A457" s="39">
        <f t="shared" si="5"/>
        <v>609535</v>
      </c>
      <c r="B457" s="39">
        <v>16</v>
      </c>
      <c r="C457" s="39">
        <v>5</v>
      </c>
      <c r="D457" s="39">
        <v>5</v>
      </c>
      <c r="E457" s="3" t="s">
        <v>1056</v>
      </c>
      <c r="H457" s="42" t="e">
        <f>IF(#REF!=SUM(#REF!),0,1)</f>
        <v>#REF!</v>
      </c>
    </row>
    <row r="458" spans="1:11" ht="12.75">
      <c r="A458" s="39">
        <f t="shared" si="5"/>
        <v>609535</v>
      </c>
      <c r="B458" s="39">
        <v>16</v>
      </c>
      <c r="C458" s="39">
        <v>6</v>
      </c>
      <c r="D458" s="39">
        <v>6</v>
      </c>
      <c r="E458" s="3" t="s">
        <v>1057</v>
      </c>
      <c r="H458" s="42" t="e">
        <f>IF(#REF!=SUM(#REF!),0,1)</f>
        <v>#REF!</v>
      </c>
      <c r="K458" s="42"/>
    </row>
    <row r="459" spans="1:8" ht="12.75">
      <c r="A459" s="39">
        <f t="shared" si="5"/>
        <v>609535</v>
      </c>
      <c r="B459" s="39">
        <v>16</v>
      </c>
      <c r="C459" s="39">
        <v>7</v>
      </c>
      <c r="D459" s="39">
        <v>7</v>
      </c>
      <c r="E459" s="3" t="s">
        <v>1058</v>
      </c>
      <c r="H459" s="42" t="e">
        <f>IF(#REF!=SUM(#REF!),0,1)</f>
        <v>#REF!</v>
      </c>
    </row>
    <row r="460" spans="1:8" ht="12.75">
      <c r="A460" s="39">
        <f t="shared" si="5"/>
        <v>609535</v>
      </c>
      <c r="B460" s="39">
        <v>16</v>
      </c>
      <c r="C460" s="39">
        <v>8</v>
      </c>
      <c r="D460" s="39">
        <v>8</v>
      </c>
      <c r="E460" s="3" t="s">
        <v>1059</v>
      </c>
      <c r="H460" s="42" t="e">
        <f>IF(#REF!=SUM(#REF!),0,1)</f>
        <v>#REF!</v>
      </c>
    </row>
    <row r="461" spans="1:8" ht="12.75">
      <c r="A461" s="39">
        <f t="shared" si="5"/>
        <v>609535</v>
      </c>
      <c r="B461" s="39">
        <v>16</v>
      </c>
      <c r="C461" s="39">
        <v>9</v>
      </c>
      <c r="D461" s="39">
        <v>9</v>
      </c>
      <c r="E461" s="3" t="s">
        <v>0</v>
      </c>
      <c r="H461" s="42" t="e">
        <f>IF(#REF!=SUM(#REF!),0,1)</f>
        <v>#REF!</v>
      </c>
    </row>
    <row r="462" spans="1:8" ht="12.75">
      <c r="A462" s="39">
        <f t="shared" si="5"/>
        <v>609535</v>
      </c>
      <c r="B462" s="39">
        <v>16</v>
      </c>
      <c r="C462" s="39">
        <v>10</v>
      </c>
      <c r="D462" s="39">
        <v>10</v>
      </c>
      <c r="E462" s="3" t="s">
        <v>1</v>
      </c>
      <c r="H462" s="42" t="e">
        <f>IF(#REF!=SUM(#REF!),0,1)</f>
        <v>#REF!</v>
      </c>
    </row>
    <row r="463" spans="1:8" ht="12.75">
      <c r="A463" s="39">
        <f t="shared" si="5"/>
        <v>609535</v>
      </c>
      <c r="B463" s="39">
        <v>16</v>
      </c>
      <c r="C463" s="39">
        <v>11</v>
      </c>
      <c r="D463" s="39">
        <v>11</v>
      </c>
      <c r="E463" s="3" t="s">
        <v>2</v>
      </c>
      <c r="H463" s="42" t="e">
        <f>IF(#REF!=SUM(#REF!),0,1)</f>
        <v>#REF!</v>
      </c>
    </row>
    <row r="464" spans="1:8" ht="12.75">
      <c r="A464" s="39">
        <f t="shared" si="5"/>
        <v>609535</v>
      </c>
      <c r="B464" s="39">
        <v>16</v>
      </c>
      <c r="C464" s="39">
        <v>12</v>
      </c>
      <c r="D464" s="39">
        <v>12</v>
      </c>
      <c r="E464" s="3" t="s">
        <v>3</v>
      </c>
      <c r="H464" s="42" t="e">
        <f>IF(#REF!=SUM(#REF!),0,1)</f>
        <v>#REF!</v>
      </c>
    </row>
    <row r="465" spans="1:8" ht="12.75">
      <c r="A465" s="39">
        <f t="shared" si="5"/>
        <v>609535</v>
      </c>
      <c r="B465" s="39">
        <v>16</v>
      </c>
      <c r="C465" s="39">
        <v>13</v>
      </c>
      <c r="D465" s="39">
        <v>13</v>
      </c>
      <c r="E465" s="3" t="s">
        <v>4</v>
      </c>
      <c r="H465" s="42" t="e">
        <f>IF(#REF!=SUM(#REF!),0,1)</f>
        <v>#REF!</v>
      </c>
    </row>
    <row r="466" spans="1:8" ht="12.75">
      <c r="A466" s="39">
        <f t="shared" si="5"/>
        <v>609535</v>
      </c>
      <c r="B466" s="39">
        <v>16</v>
      </c>
      <c r="C466" s="39">
        <v>14</v>
      </c>
      <c r="D466" s="39">
        <v>14</v>
      </c>
      <c r="E466" s="3" t="s">
        <v>5</v>
      </c>
      <c r="H466" s="42" t="e">
        <f>IF(#REF!=SUM(#REF!),0,1)</f>
        <v>#REF!</v>
      </c>
    </row>
    <row r="467" spans="1:8" ht="12.75">
      <c r="A467" s="39">
        <f t="shared" si="5"/>
        <v>609535</v>
      </c>
      <c r="B467" s="39">
        <v>16</v>
      </c>
      <c r="C467" s="39">
        <v>15</v>
      </c>
      <c r="D467" s="39">
        <v>15</v>
      </c>
      <c r="E467" s="3" t="s">
        <v>6</v>
      </c>
      <c r="H467" s="42" t="e">
        <f>IF(#REF!=SUM(#REF!),0,1)</f>
        <v>#REF!</v>
      </c>
    </row>
    <row r="468" spans="1:8" ht="12.75">
      <c r="A468" s="39">
        <f t="shared" si="5"/>
        <v>609535</v>
      </c>
      <c r="B468" s="39">
        <v>16</v>
      </c>
      <c r="C468" s="39">
        <v>16</v>
      </c>
      <c r="D468" s="39">
        <v>16</v>
      </c>
      <c r="E468" s="3" t="s">
        <v>7</v>
      </c>
      <c r="H468" s="42" t="e">
        <f>IF(#REF!=SUM(#REF!),0,1)</f>
        <v>#REF!</v>
      </c>
    </row>
    <row r="469" spans="1:8" ht="12.75">
      <c r="A469" s="39">
        <f t="shared" si="5"/>
        <v>609535</v>
      </c>
      <c r="B469" s="39">
        <v>16</v>
      </c>
      <c r="C469" s="39">
        <v>17</v>
      </c>
      <c r="D469" s="39">
        <v>17</v>
      </c>
      <c r="E469" s="3" t="s">
        <v>1060</v>
      </c>
      <c r="H469" s="42" t="e">
        <f>IF(#REF!&gt;=#REF!,0,1)</f>
        <v>#REF!</v>
      </c>
    </row>
    <row r="470" spans="1:8" ht="12.75">
      <c r="A470" s="39">
        <f t="shared" si="5"/>
        <v>609535</v>
      </c>
      <c r="B470" s="39">
        <v>16</v>
      </c>
      <c r="C470" s="39">
        <v>18</v>
      </c>
      <c r="D470" s="39">
        <v>18</v>
      </c>
      <c r="E470" s="3" t="s">
        <v>1061</v>
      </c>
      <c r="H470" s="42" t="e">
        <f>IF(#REF!&gt;=#REF!,0,1)</f>
        <v>#REF!</v>
      </c>
    </row>
    <row r="471" spans="1:8" ht="12.75">
      <c r="A471" s="39">
        <f t="shared" si="5"/>
        <v>609535</v>
      </c>
      <c r="B471" s="39">
        <v>16</v>
      </c>
      <c r="C471" s="39">
        <v>19</v>
      </c>
      <c r="D471" s="39">
        <v>19</v>
      </c>
      <c r="E471" s="3" t="s">
        <v>1062</v>
      </c>
      <c r="H471" s="42" t="e">
        <f>IF(#REF!&gt;=#REF!,0,1)</f>
        <v>#REF!</v>
      </c>
    </row>
    <row r="472" spans="1:8" ht="12.75">
      <c r="A472" s="39">
        <f t="shared" si="5"/>
        <v>609535</v>
      </c>
      <c r="B472" s="39">
        <v>16</v>
      </c>
      <c r="C472" s="39">
        <v>20</v>
      </c>
      <c r="D472" s="39">
        <v>20</v>
      </c>
      <c r="E472" s="3" t="s">
        <v>1063</v>
      </c>
      <c r="H472" s="42" t="e">
        <f>IF(#REF!&gt;=#REF!,0,1)</f>
        <v>#REF!</v>
      </c>
    </row>
    <row r="473" spans="1:8" ht="12.75">
      <c r="A473" s="39">
        <f t="shared" si="5"/>
        <v>609535</v>
      </c>
      <c r="B473" s="39">
        <v>16</v>
      </c>
      <c r="C473" s="39">
        <v>21</v>
      </c>
      <c r="D473" s="39">
        <v>21</v>
      </c>
      <c r="E473" s="3" t="s">
        <v>1064</v>
      </c>
      <c r="H473" s="42" t="e">
        <f>IF(#REF!&gt;=#REF!,0,1)</f>
        <v>#REF!</v>
      </c>
    </row>
    <row r="474" spans="1:11" ht="12.75">
      <c r="A474" s="39">
        <f t="shared" si="5"/>
        <v>609535</v>
      </c>
      <c r="B474" s="39">
        <v>16</v>
      </c>
      <c r="C474" s="39">
        <v>22</v>
      </c>
      <c r="D474" s="39">
        <v>22</v>
      </c>
      <c r="E474" s="3" t="s">
        <v>1065</v>
      </c>
      <c r="H474" s="42" t="e">
        <f>IF(#REF!&gt;=#REF!,0,1)</f>
        <v>#REF!</v>
      </c>
      <c r="K474" s="42"/>
    </row>
    <row r="475" spans="1:8" ht="12.75">
      <c r="A475" s="39">
        <f t="shared" si="5"/>
        <v>609535</v>
      </c>
      <c r="B475" s="39">
        <v>16</v>
      </c>
      <c r="C475" s="39">
        <v>23</v>
      </c>
      <c r="D475" s="39">
        <v>23</v>
      </c>
      <c r="E475" s="3" t="s">
        <v>1066</v>
      </c>
      <c r="H475" s="42" t="e">
        <f>IF(#REF!&gt;=#REF!,0,1)</f>
        <v>#REF!</v>
      </c>
    </row>
    <row r="476" spans="1:8" ht="12.75">
      <c r="A476" s="39">
        <f t="shared" si="5"/>
        <v>609535</v>
      </c>
      <c r="B476" s="39">
        <v>16</v>
      </c>
      <c r="C476" s="39">
        <v>24</v>
      </c>
      <c r="D476" s="39">
        <v>24</v>
      </c>
      <c r="E476" s="3" t="s">
        <v>1067</v>
      </c>
      <c r="H476" s="42" t="e">
        <f>IF(#REF!&gt;=#REF!,0,1)</f>
        <v>#REF!</v>
      </c>
    </row>
    <row r="477" spans="1:8" ht="12.75">
      <c r="A477" s="39">
        <f t="shared" si="5"/>
        <v>609535</v>
      </c>
      <c r="B477" s="39">
        <v>16</v>
      </c>
      <c r="C477" s="39">
        <v>25</v>
      </c>
      <c r="D477" s="39">
        <v>25</v>
      </c>
      <c r="E477" s="3" t="s">
        <v>8</v>
      </c>
      <c r="H477" s="42" t="e">
        <f>IF(#REF!&gt;=#REF!,0,1)</f>
        <v>#REF!</v>
      </c>
    </row>
    <row r="478" spans="1:8" ht="12.75">
      <c r="A478" s="39">
        <f t="shared" si="5"/>
        <v>609535</v>
      </c>
      <c r="B478" s="39">
        <v>16</v>
      </c>
      <c r="C478" s="39">
        <v>26</v>
      </c>
      <c r="D478" s="39">
        <v>26</v>
      </c>
      <c r="E478" s="3" t="s">
        <v>9</v>
      </c>
      <c r="H478" s="42" t="e">
        <f>IF(#REF!&gt;=#REF!,0,1)</f>
        <v>#REF!</v>
      </c>
    </row>
    <row r="479" spans="1:8" ht="12.75">
      <c r="A479" s="39">
        <f t="shared" si="5"/>
        <v>609535</v>
      </c>
      <c r="B479" s="39">
        <v>16</v>
      </c>
      <c r="C479" s="39">
        <v>27</v>
      </c>
      <c r="D479" s="39">
        <v>27</v>
      </c>
      <c r="E479" s="3" t="s">
        <v>357</v>
      </c>
      <c r="H479" s="42" t="e">
        <f>IF(#REF!&gt;=#REF!,0,1)</f>
        <v>#REF!</v>
      </c>
    </row>
    <row r="480" spans="1:8" ht="12.75">
      <c r="A480" s="39">
        <f t="shared" si="5"/>
        <v>609535</v>
      </c>
      <c r="B480" s="39">
        <v>16</v>
      </c>
      <c r="C480" s="39">
        <v>28</v>
      </c>
      <c r="D480" s="39">
        <v>28</v>
      </c>
      <c r="E480" s="3" t="s">
        <v>358</v>
      </c>
      <c r="H480" s="42" t="e">
        <f>IF(#REF!&gt;=#REF!,0,1)</f>
        <v>#REF!</v>
      </c>
    </row>
    <row r="481" spans="1:8" ht="12.75">
      <c r="A481" s="39">
        <f t="shared" si="5"/>
        <v>609535</v>
      </c>
      <c r="B481" s="39">
        <v>16</v>
      </c>
      <c r="C481" s="39">
        <v>29</v>
      </c>
      <c r="D481" s="39">
        <v>29</v>
      </c>
      <c r="E481" s="3" t="s">
        <v>359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30</v>
      </c>
      <c r="D482" s="39">
        <v>30</v>
      </c>
      <c r="E482" s="3" t="s">
        <v>360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31</v>
      </c>
      <c r="D483" s="39">
        <v>31</v>
      </c>
      <c r="E483" s="3" t="s">
        <v>361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32</v>
      </c>
      <c r="D484" s="39">
        <v>32</v>
      </c>
      <c r="E484" s="3" t="s">
        <v>362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33</v>
      </c>
      <c r="D485" s="39">
        <v>33</v>
      </c>
      <c r="E485" s="3" t="s">
        <v>363</v>
      </c>
      <c r="H485" s="39" t="e">
        <f>IF(OR(AND(#REF!=0,#REF!=0),AND(#REF!&gt;0,#REF!&gt;0)),0,1)</f>
        <v>#REF!</v>
      </c>
    </row>
    <row r="486" spans="1:8" ht="12.75">
      <c r="A486" s="39">
        <f t="shared" si="5"/>
        <v>609535</v>
      </c>
      <c r="B486" s="39">
        <v>16</v>
      </c>
      <c r="C486" s="39">
        <v>34</v>
      </c>
      <c r="D486" s="39">
        <v>34</v>
      </c>
      <c r="E486" s="3" t="s">
        <v>364</v>
      </c>
      <c r="H486" s="39" t="e">
        <f>IF(OR(AND(#REF!=0,#REF!=0),AND(#REF!&gt;0,#REF!&gt;0)),0,1)</f>
        <v>#REF!</v>
      </c>
    </row>
    <row r="487" spans="1:8" ht="12.75">
      <c r="A487" s="39">
        <f t="shared" si="5"/>
        <v>609535</v>
      </c>
      <c r="B487" s="39">
        <v>16</v>
      </c>
      <c r="C487" s="39">
        <v>35</v>
      </c>
      <c r="D487" s="39">
        <v>35</v>
      </c>
      <c r="E487" s="3" t="s">
        <v>365</v>
      </c>
      <c r="H487" s="39" t="e">
        <f>IF(OR(AND(#REF!=0,#REF!=0),AND(#REF!&gt;0,#REF!&gt;0)),0,1)</f>
        <v>#REF!</v>
      </c>
    </row>
    <row r="488" spans="1:8" ht="12.75">
      <c r="A488" s="39">
        <f t="shared" si="5"/>
        <v>609535</v>
      </c>
      <c r="B488" s="39">
        <v>16</v>
      </c>
      <c r="C488" s="39">
        <v>36</v>
      </c>
      <c r="D488" s="39">
        <v>36</v>
      </c>
      <c r="E488" s="3" t="s">
        <v>366</v>
      </c>
      <c r="H488" s="39" t="e">
        <f>IF(OR(AND(#REF!=0,#REF!=0),AND(#REF!&gt;0,#REF!&gt;0)),0,1)</f>
        <v>#REF!</v>
      </c>
    </row>
    <row r="489" spans="1:8" ht="12.75">
      <c r="A489" s="39">
        <f t="shared" si="5"/>
        <v>609535</v>
      </c>
      <c r="B489" s="39">
        <v>16</v>
      </c>
      <c r="C489" s="39">
        <v>37</v>
      </c>
      <c r="D489" s="39">
        <v>37</v>
      </c>
      <c r="E489" s="3" t="s">
        <v>367</v>
      </c>
      <c r="H489" s="39" t="e">
        <f>IF(OR(AND(#REF!=0,#REF!=0),AND(#REF!&gt;0,#REF!&gt;0)),0,1)</f>
        <v>#REF!</v>
      </c>
    </row>
    <row r="490" spans="1:8" ht="12.75">
      <c r="A490" s="39">
        <f t="shared" si="5"/>
        <v>609535</v>
      </c>
      <c r="B490" s="39">
        <v>16</v>
      </c>
      <c r="C490" s="39">
        <v>38</v>
      </c>
      <c r="D490" s="39">
        <v>38</v>
      </c>
      <c r="E490" s="3" t="s">
        <v>368</v>
      </c>
      <c r="H490" s="39" t="e">
        <f>IF(OR(AND(#REF!=0,#REF!=0),AND(#REF!&gt;0,#REF!&gt;0)),0,1)</f>
        <v>#REF!</v>
      </c>
    </row>
    <row r="491" spans="1:8" ht="12.75">
      <c r="A491" s="39">
        <f t="shared" si="5"/>
        <v>609535</v>
      </c>
      <c r="B491" s="39">
        <v>16</v>
      </c>
      <c r="C491" s="39">
        <v>39</v>
      </c>
      <c r="D491" s="39">
        <v>39</v>
      </c>
      <c r="E491" s="3" t="s">
        <v>369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40</v>
      </c>
      <c r="D492" s="39">
        <v>40</v>
      </c>
      <c r="E492" s="3" t="s">
        <v>370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41</v>
      </c>
      <c r="D493" s="39">
        <v>41</v>
      </c>
      <c r="E493" s="3" t="s">
        <v>371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42</v>
      </c>
      <c r="D494" s="39">
        <v>42</v>
      </c>
      <c r="E494" s="3" t="s">
        <v>372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43</v>
      </c>
      <c r="D495" s="39">
        <v>43</v>
      </c>
      <c r="E495" s="3" t="s">
        <v>373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44</v>
      </c>
      <c r="D496" s="39">
        <v>44</v>
      </c>
      <c r="E496" s="3" t="s">
        <v>374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45</v>
      </c>
      <c r="D497" s="39">
        <v>45</v>
      </c>
      <c r="E497" s="3" t="s">
        <v>375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46</v>
      </c>
      <c r="D498" s="39">
        <v>46</v>
      </c>
      <c r="E498" s="3" t="s">
        <v>376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47</v>
      </c>
      <c r="D499" s="39">
        <v>47</v>
      </c>
      <c r="E499" s="3" t="s">
        <v>377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48</v>
      </c>
      <c r="D500" s="39">
        <v>48</v>
      </c>
      <c r="E500" s="3" t="s">
        <v>378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49</v>
      </c>
      <c r="D501" s="39">
        <v>49</v>
      </c>
      <c r="E501" s="3" t="s">
        <v>379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50</v>
      </c>
      <c r="D502" s="39">
        <v>50</v>
      </c>
      <c r="E502" s="3" t="s">
        <v>380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51</v>
      </c>
      <c r="D503" s="39">
        <v>51</v>
      </c>
      <c r="E503" s="3" t="s">
        <v>381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52</v>
      </c>
      <c r="D504" s="39">
        <v>52</v>
      </c>
      <c r="E504" s="3" t="s">
        <v>382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53</v>
      </c>
      <c r="D505" s="39">
        <v>53</v>
      </c>
      <c r="E505" s="3" t="s">
        <v>415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54</v>
      </c>
      <c r="D506" s="39">
        <v>54</v>
      </c>
      <c r="E506" s="3" t="s">
        <v>416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55</v>
      </c>
      <c r="D507" s="39">
        <v>55</v>
      </c>
      <c r="E507" s="3" t="s">
        <v>417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56</v>
      </c>
      <c r="D508" s="39">
        <v>56</v>
      </c>
      <c r="E508" s="3" t="s">
        <v>418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57</v>
      </c>
      <c r="D509" s="39">
        <v>57</v>
      </c>
      <c r="E509" s="3" t="s">
        <v>419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58</v>
      </c>
      <c r="D510" s="39">
        <v>58</v>
      </c>
      <c r="E510" s="3" t="s">
        <v>383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59</v>
      </c>
      <c r="D511" s="39">
        <v>59</v>
      </c>
      <c r="E511" s="3" t="s">
        <v>384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60</v>
      </c>
      <c r="D512" s="39">
        <v>60</v>
      </c>
      <c r="E512" s="3" t="s">
        <v>385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61</v>
      </c>
      <c r="D513" s="39">
        <v>61</v>
      </c>
      <c r="E513" s="3" t="s">
        <v>386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62</v>
      </c>
      <c r="D514" s="39">
        <v>62</v>
      </c>
      <c r="E514" s="3" t="s">
        <v>387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63</v>
      </c>
      <c r="D515" s="39">
        <v>63</v>
      </c>
      <c r="E515" s="3" t="s">
        <v>388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64</v>
      </c>
      <c r="D516" s="39">
        <v>64</v>
      </c>
      <c r="E516" s="3" t="s">
        <v>389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65</v>
      </c>
      <c r="D517" s="39">
        <v>65</v>
      </c>
      <c r="E517" s="3" t="s">
        <v>390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66</v>
      </c>
      <c r="D518" s="39">
        <v>66</v>
      </c>
      <c r="E518" s="3" t="s">
        <v>391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67</v>
      </c>
      <c r="D519" s="39">
        <v>67</v>
      </c>
      <c r="E519" s="3" t="s">
        <v>392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68</v>
      </c>
      <c r="D520" s="39">
        <v>68</v>
      </c>
      <c r="E520" s="3" t="s">
        <v>393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69</v>
      </c>
      <c r="D521" s="39">
        <v>69</v>
      </c>
      <c r="E521" s="3" t="s">
        <v>394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70</v>
      </c>
      <c r="D522" s="39">
        <v>70</v>
      </c>
      <c r="E522" s="3" t="s">
        <v>395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71</v>
      </c>
      <c r="D523" s="39">
        <v>71</v>
      </c>
      <c r="E523" s="3" t="s">
        <v>413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72</v>
      </c>
      <c r="D524" s="39">
        <v>72</v>
      </c>
      <c r="E524" s="3" t="s">
        <v>414</v>
      </c>
      <c r="H524" s="39" t="e">
        <f>IF(OR(AND(#REF!=0,#REF!=0),AND(#REF!&gt;0,#REF!&gt;0)),0,1)</f>
        <v>#REF!</v>
      </c>
    </row>
    <row r="525" spans="1:8" ht="12.75">
      <c r="A525" s="41">
        <f t="shared" si="5"/>
        <v>609535</v>
      </c>
      <c r="B525" s="41">
        <v>17</v>
      </c>
      <c r="C525" s="41">
        <v>0</v>
      </c>
      <c r="D525" s="41">
        <v>0</v>
      </c>
      <c r="E525" s="41" t="e">
        <f>CONCATENATE("Количество ошибок в разделе 17: ",H525)</f>
        <v>#REF!</v>
      </c>
      <c r="F525" s="41"/>
      <c r="G525" s="41"/>
      <c r="H525" s="43" t="e">
        <f>SUM(H526:H593)</f>
        <v>#REF!</v>
      </c>
    </row>
    <row r="526" spans="1:8" ht="12.75">
      <c r="A526" s="39">
        <f t="shared" si="5"/>
        <v>609535</v>
      </c>
      <c r="B526" s="39">
        <v>17</v>
      </c>
      <c r="C526" s="39">
        <v>1</v>
      </c>
      <c r="D526" s="39">
        <v>1</v>
      </c>
      <c r="E526" s="3" t="s">
        <v>1068</v>
      </c>
      <c r="H526" s="42" t="e">
        <f>IF(#REF!&gt;=SUM(#REF!),0,1)</f>
        <v>#REF!</v>
      </c>
    </row>
    <row r="527" spans="1:8" ht="12.75">
      <c r="A527" s="39">
        <f t="shared" si="5"/>
        <v>609535</v>
      </c>
      <c r="B527" s="39">
        <v>17</v>
      </c>
      <c r="C527" s="39">
        <v>2</v>
      </c>
      <c r="D527" s="39">
        <v>2</v>
      </c>
      <c r="E527" s="3" t="s">
        <v>1069</v>
      </c>
      <c r="H527" s="42" t="e">
        <f>IF(#REF!&gt;=SUM(#REF!),0,1)</f>
        <v>#REF!</v>
      </c>
    </row>
    <row r="528" spans="1:8" ht="12.75">
      <c r="A528" s="39">
        <f t="shared" si="5"/>
        <v>609535</v>
      </c>
      <c r="B528" s="39">
        <v>17</v>
      </c>
      <c r="C528" s="39">
        <v>3</v>
      </c>
      <c r="D528" s="39">
        <v>3</v>
      </c>
      <c r="E528" s="3" t="s">
        <v>1070</v>
      </c>
      <c r="H528" s="42" t="e">
        <f>IF(#REF!&gt;=SUM(#REF!),0,1)</f>
        <v>#REF!</v>
      </c>
    </row>
    <row r="529" spans="1:8" ht="12.75">
      <c r="A529" s="39">
        <f t="shared" si="5"/>
        <v>609535</v>
      </c>
      <c r="B529" s="39">
        <v>17</v>
      </c>
      <c r="C529" s="39">
        <v>4</v>
      </c>
      <c r="D529" s="39">
        <v>4</v>
      </c>
      <c r="E529" s="3" t="s">
        <v>1071</v>
      </c>
      <c r="H529" s="42" t="e">
        <f>IF(#REF!&gt;=SUM(#REF!),0,1)</f>
        <v>#REF!</v>
      </c>
    </row>
    <row r="530" spans="1:12" ht="12.75">
      <c r="A530" s="39">
        <f t="shared" si="5"/>
        <v>609535</v>
      </c>
      <c r="B530" s="39">
        <v>17</v>
      </c>
      <c r="C530" s="39">
        <v>5</v>
      </c>
      <c r="D530" s="39">
        <v>5</v>
      </c>
      <c r="E530" s="3" t="s">
        <v>1072</v>
      </c>
      <c r="H530" s="42" t="e">
        <f>IF(#REF!&gt;=SUM(#REF!),0,1)</f>
        <v>#REF!</v>
      </c>
      <c r="L530" s="42"/>
    </row>
    <row r="531" spans="1:8" ht="12.75">
      <c r="A531" s="39">
        <f t="shared" si="5"/>
        <v>609535</v>
      </c>
      <c r="B531" s="39">
        <v>17</v>
      </c>
      <c r="C531" s="39">
        <v>6</v>
      </c>
      <c r="D531" s="39">
        <v>6</v>
      </c>
      <c r="E531" s="3" t="s">
        <v>1073</v>
      </c>
      <c r="H531" s="42" t="e">
        <f>IF(#REF!&gt;=SUM(#REF!),0,1)</f>
        <v>#REF!</v>
      </c>
    </row>
    <row r="532" spans="1:11" ht="12.75">
      <c r="A532" s="39">
        <f t="shared" si="5"/>
        <v>609535</v>
      </c>
      <c r="B532" s="39">
        <v>17</v>
      </c>
      <c r="C532" s="39">
        <v>7</v>
      </c>
      <c r="D532" s="39">
        <v>7</v>
      </c>
      <c r="E532" s="3" t="s">
        <v>1074</v>
      </c>
      <c r="H532" s="42" t="e">
        <f>IF(#REF!&gt;=SUM(#REF!),0,1)</f>
        <v>#REF!</v>
      </c>
      <c r="K532" s="42"/>
    </row>
    <row r="533" spans="1:10" ht="12.75">
      <c r="A533" s="39">
        <f t="shared" si="5"/>
        <v>609535</v>
      </c>
      <c r="B533" s="39">
        <v>17</v>
      </c>
      <c r="C533" s="39">
        <v>8</v>
      </c>
      <c r="D533" s="39">
        <v>8</v>
      </c>
      <c r="E533" s="3" t="s">
        <v>1075</v>
      </c>
      <c r="H533" s="42" t="e">
        <f>IF(#REF!&gt;=SUM(#REF!),0,1)</f>
        <v>#REF!</v>
      </c>
      <c r="J533" s="42"/>
    </row>
    <row r="534" spans="1:8" ht="12.75">
      <c r="A534" s="39">
        <f t="shared" si="5"/>
        <v>609535</v>
      </c>
      <c r="B534" s="39">
        <v>17</v>
      </c>
      <c r="C534" s="39">
        <v>9</v>
      </c>
      <c r="D534" s="39">
        <v>9</v>
      </c>
      <c r="E534" s="3" t="s">
        <v>1076</v>
      </c>
      <c r="H534" s="42" t="e">
        <f>IF(#REF!=SUM(#REF!),0,1)</f>
        <v>#REF!</v>
      </c>
    </row>
    <row r="535" spans="1:8" ht="12.75">
      <c r="A535" s="39">
        <f t="shared" si="5"/>
        <v>609535</v>
      </c>
      <c r="B535" s="39">
        <v>17</v>
      </c>
      <c r="C535" s="39">
        <v>10</v>
      </c>
      <c r="D535" s="39">
        <v>10</v>
      </c>
      <c r="E535" s="3" t="s">
        <v>1077</v>
      </c>
      <c r="H535" s="42" t="e">
        <f>IF(#REF!=SUM(#REF!),0,1)</f>
        <v>#REF!</v>
      </c>
    </row>
    <row r="536" spans="1:8" ht="12.75">
      <c r="A536" s="39">
        <f t="shared" si="5"/>
        <v>609535</v>
      </c>
      <c r="B536" s="39">
        <v>17</v>
      </c>
      <c r="C536" s="39">
        <v>11</v>
      </c>
      <c r="D536" s="39">
        <v>11</v>
      </c>
      <c r="E536" s="3" t="s">
        <v>1078</v>
      </c>
      <c r="H536" s="42" t="e">
        <f>IF(#REF!=SUM(#REF!),0,1)</f>
        <v>#REF!</v>
      </c>
    </row>
    <row r="537" spans="1:8" ht="12.75">
      <c r="A537" s="39">
        <f t="shared" si="5"/>
        <v>609535</v>
      </c>
      <c r="B537" s="39">
        <v>17</v>
      </c>
      <c r="C537" s="39">
        <v>12</v>
      </c>
      <c r="D537" s="39">
        <v>12</v>
      </c>
      <c r="E537" s="3" t="s">
        <v>1079</v>
      </c>
      <c r="H537" s="42" t="e">
        <f>IF(#REF!=SUM(#REF!),0,1)</f>
        <v>#REF!</v>
      </c>
    </row>
    <row r="538" spans="1:8" ht="12.75">
      <c r="A538" s="39">
        <f t="shared" si="5"/>
        <v>609535</v>
      </c>
      <c r="B538" s="39">
        <v>17</v>
      </c>
      <c r="C538" s="39">
        <v>13</v>
      </c>
      <c r="D538" s="39">
        <v>13</v>
      </c>
      <c r="E538" s="3" t="s">
        <v>1080</v>
      </c>
      <c r="H538" s="42" t="e">
        <f>IF(#REF!=SUM(#REF!),0,1)</f>
        <v>#REF!</v>
      </c>
    </row>
    <row r="539" spans="1:8" ht="12.75">
      <c r="A539" s="39">
        <f t="shared" si="5"/>
        <v>609535</v>
      </c>
      <c r="B539" s="39">
        <v>17</v>
      </c>
      <c r="C539" s="39">
        <v>14</v>
      </c>
      <c r="D539" s="39">
        <v>14</v>
      </c>
      <c r="E539" s="3" t="s">
        <v>1081</v>
      </c>
      <c r="H539" s="42" t="e">
        <f>IF(#REF!=SUM(#REF!),0,1)</f>
        <v>#REF!</v>
      </c>
    </row>
    <row r="540" spans="1:8" ht="12.75">
      <c r="A540" s="39">
        <f t="shared" si="5"/>
        <v>609535</v>
      </c>
      <c r="B540" s="39">
        <v>17</v>
      </c>
      <c r="C540" s="39">
        <v>15</v>
      </c>
      <c r="D540" s="39">
        <v>15</v>
      </c>
      <c r="E540" s="3" t="s">
        <v>1082</v>
      </c>
      <c r="H540" s="42" t="e">
        <f>IF(#REF!=SUM(#REF!),0,1)</f>
        <v>#REF!</v>
      </c>
    </row>
    <row r="541" spans="1:8" ht="12.75">
      <c r="A541" s="39">
        <f t="shared" si="5"/>
        <v>609535</v>
      </c>
      <c r="B541" s="39">
        <v>17</v>
      </c>
      <c r="C541" s="39">
        <v>16</v>
      </c>
      <c r="D541" s="39">
        <v>16</v>
      </c>
      <c r="E541" s="3" t="s">
        <v>1083</v>
      </c>
      <c r="H541" s="42" t="e">
        <f>IF(#REF!=SUM(#REF!),0,1)</f>
        <v>#REF!</v>
      </c>
    </row>
    <row r="542" spans="1:8" ht="12.75">
      <c r="A542" s="39">
        <f t="shared" si="5"/>
        <v>609535</v>
      </c>
      <c r="B542" s="39">
        <v>17</v>
      </c>
      <c r="C542" s="39">
        <v>17</v>
      </c>
      <c r="D542" s="39">
        <v>17</v>
      </c>
      <c r="E542" s="3" t="s">
        <v>1084</v>
      </c>
      <c r="H542" s="42" t="e">
        <f>IF(#REF!=SUM(#REF!),0,1)</f>
        <v>#REF!</v>
      </c>
    </row>
    <row r="543" spans="1:8" ht="12.75">
      <c r="A543" s="39">
        <f t="shared" si="5"/>
        <v>609535</v>
      </c>
      <c r="B543" s="39">
        <v>17</v>
      </c>
      <c r="C543" s="39">
        <v>18</v>
      </c>
      <c r="D543" s="39">
        <v>18</v>
      </c>
      <c r="E543" s="3" t="s">
        <v>1085</v>
      </c>
      <c r="H543" s="42" t="e">
        <f>IF(#REF!=SUM(#REF!),0,1)</f>
        <v>#REF!</v>
      </c>
    </row>
    <row r="544" spans="1:8" ht="12.75">
      <c r="A544" s="39">
        <f t="shared" si="5"/>
        <v>609535</v>
      </c>
      <c r="B544" s="39">
        <v>17</v>
      </c>
      <c r="C544" s="39">
        <v>19</v>
      </c>
      <c r="D544" s="39">
        <v>19</v>
      </c>
      <c r="E544" s="3" t="s">
        <v>1086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20</v>
      </c>
      <c r="D545" s="39">
        <v>20</v>
      </c>
      <c r="E545" s="3" t="s">
        <v>1087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21</v>
      </c>
      <c r="D546" s="39">
        <v>21</v>
      </c>
      <c r="E546" s="3" t="s">
        <v>1088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22</v>
      </c>
      <c r="D547" s="39">
        <v>22</v>
      </c>
      <c r="E547" s="3" t="s">
        <v>1089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23</v>
      </c>
      <c r="D548" s="39">
        <v>23</v>
      </c>
      <c r="E548" s="3" t="s">
        <v>205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24</v>
      </c>
      <c r="D549" s="39">
        <v>24</v>
      </c>
      <c r="E549" s="3" t="s">
        <v>206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25</v>
      </c>
      <c r="D550" s="39">
        <v>25</v>
      </c>
      <c r="E550" s="3" t="s">
        <v>207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26</v>
      </c>
      <c r="D551" s="39">
        <v>26</v>
      </c>
      <c r="E551" s="3" t="s">
        <v>208</v>
      </c>
      <c r="H551" s="42" t="e">
        <f>IF(#REF!=SUM(#REF!),0,1)</f>
        <v>#REF!</v>
      </c>
    </row>
    <row r="552" spans="1:8" ht="12.75">
      <c r="A552" s="39">
        <f aca="true" t="shared" si="6" ref="A552:A773">P_3</f>
        <v>609535</v>
      </c>
      <c r="B552" s="39">
        <v>17</v>
      </c>
      <c r="C552" s="39">
        <v>27</v>
      </c>
      <c r="D552" s="39">
        <v>27</v>
      </c>
      <c r="E552" s="3" t="s">
        <v>209</v>
      </c>
      <c r="H552" s="42" t="e">
        <f>IF(#REF!=SUM(#REF!),0,1)</f>
        <v>#REF!</v>
      </c>
    </row>
    <row r="553" spans="1:8" ht="12.75">
      <c r="A553" s="39">
        <f t="shared" si="6"/>
        <v>609535</v>
      </c>
      <c r="B553" s="39">
        <v>17</v>
      </c>
      <c r="C553" s="39">
        <v>28</v>
      </c>
      <c r="D553" s="39">
        <v>28</v>
      </c>
      <c r="E553" s="3" t="s">
        <v>210</v>
      </c>
      <c r="H553" s="42" t="e">
        <f>IF(#REF!=SUM(#REF!),0,1)</f>
        <v>#REF!</v>
      </c>
    </row>
    <row r="554" spans="1:8" ht="12.75">
      <c r="A554" s="39">
        <f t="shared" si="6"/>
        <v>609535</v>
      </c>
      <c r="B554" s="39">
        <v>17</v>
      </c>
      <c r="C554" s="39">
        <v>29</v>
      </c>
      <c r="D554" s="39">
        <v>29</v>
      </c>
      <c r="E554" s="3" t="s">
        <v>211</v>
      </c>
      <c r="H554" s="39" t="e">
        <f>IF(OR(AND(#REF!=0,#REF!=0),AND(#REF!&gt;0,#REF!&gt;0)),0,1)</f>
        <v>#REF!</v>
      </c>
    </row>
    <row r="555" spans="1:8" ht="12.75">
      <c r="A555" s="39">
        <f t="shared" si="6"/>
        <v>609535</v>
      </c>
      <c r="B555" s="39">
        <v>17</v>
      </c>
      <c r="C555" s="39">
        <v>30</v>
      </c>
      <c r="D555" s="39">
        <v>30</v>
      </c>
      <c r="E555" s="3" t="s">
        <v>212</v>
      </c>
      <c r="H555" s="39" t="e">
        <f>IF(OR(AND(#REF!=0,#REF!=0),AND(#REF!&gt;0,#REF!&gt;0)),0,1)</f>
        <v>#REF!</v>
      </c>
    </row>
    <row r="556" spans="1:8" ht="12.75">
      <c r="A556" s="39">
        <f t="shared" si="6"/>
        <v>609535</v>
      </c>
      <c r="B556" s="39">
        <v>17</v>
      </c>
      <c r="C556" s="39">
        <v>31</v>
      </c>
      <c r="D556" s="39">
        <v>31</v>
      </c>
      <c r="E556" s="3" t="s">
        <v>213</v>
      </c>
      <c r="H556" s="39" t="e">
        <f>IF(OR(AND(#REF!=0,#REF!=0),AND(#REF!&gt;0,#REF!&gt;0)),0,1)</f>
        <v>#REF!</v>
      </c>
    </row>
    <row r="557" spans="1:8" ht="12.75">
      <c r="A557" s="39">
        <f t="shared" si="6"/>
        <v>609535</v>
      </c>
      <c r="B557" s="39">
        <v>17</v>
      </c>
      <c r="C557" s="39">
        <v>32</v>
      </c>
      <c r="D557" s="39">
        <v>32</v>
      </c>
      <c r="E557" s="3" t="s">
        <v>214</v>
      </c>
      <c r="H557" s="39" t="e">
        <f>IF(OR(AND(#REF!=0,#REF!=0),AND(#REF!&gt;0,#REF!&gt;0)),0,1)</f>
        <v>#REF!</v>
      </c>
    </row>
    <row r="558" spans="1:8" ht="12.75">
      <c r="A558" s="39">
        <f t="shared" si="6"/>
        <v>609535</v>
      </c>
      <c r="B558" s="39">
        <v>17</v>
      </c>
      <c r="C558" s="39">
        <v>33</v>
      </c>
      <c r="D558" s="39">
        <v>33</v>
      </c>
      <c r="E558" s="3" t="s">
        <v>215</v>
      </c>
      <c r="H558" s="39" t="e">
        <f>IF(OR(AND(#REF!=0,#REF!=0),AND(#REF!&gt;0,#REF!&gt;0)),0,1)</f>
        <v>#REF!</v>
      </c>
    </row>
    <row r="559" spans="1:8" ht="12.75">
      <c r="A559" s="39">
        <f t="shared" si="6"/>
        <v>609535</v>
      </c>
      <c r="B559" s="39">
        <v>17</v>
      </c>
      <c r="C559" s="39">
        <v>34</v>
      </c>
      <c r="D559" s="39">
        <v>34</v>
      </c>
      <c r="E559" s="3" t="s">
        <v>216</v>
      </c>
      <c r="H559" s="39" t="e">
        <f>IF(OR(AND(#REF!=0,#REF!=0),AND(#REF!&gt;0,#REF!&gt;0)),0,1)</f>
        <v>#REF!</v>
      </c>
    </row>
    <row r="560" spans="1:8" ht="12.75">
      <c r="A560" s="39">
        <f t="shared" si="6"/>
        <v>609535</v>
      </c>
      <c r="B560" s="39">
        <v>17</v>
      </c>
      <c r="C560" s="39">
        <v>35</v>
      </c>
      <c r="D560" s="39">
        <v>35</v>
      </c>
      <c r="E560" s="3" t="s">
        <v>217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36</v>
      </c>
      <c r="D561" s="39">
        <v>36</v>
      </c>
      <c r="E561" s="3" t="s">
        <v>218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37</v>
      </c>
      <c r="D562" s="39">
        <v>37</v>
      </c>
      <c r="E562" s="3" t="s">
        <v>219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38</v>
      </c>
      <c r="D563" s="39">
        <v>38</v>
      </c>
      <c r="E563" s="3" t="s">
        <v>220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39</v>
      </c>
      <c r="D564" s="39">
        <v>39</v>
      </c>
      <c r="E564" s="3" t="s">
        <v>221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40</v>
      </c>
      <c r="D565" s="39">
        <v>40</v>
      </c>
      <c r="E565" s="3" t="s">
        <v>222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41</v>
      </c>
      <c r="D566" s="39">
        <v>41</v>
      </c>
      <c r="E566" s="3" t="s">
        <v>223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42</v>
      </c>
      <c r="D567" s="39">
        <v>42</v>
      </c>
      <c r="E567" s="3" t="s">
        <v>224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43</v>
      </c>
      <c r="D568" s="39">
        <v>43</v>
      </c>
      <c r="E568" s="3" t="s">
        <v>225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44</v>
      </c>
      <c r="D569" s="39">
        <v>44</v>
      </c>
      <c r="E569" s="3" t="s">
        <v>226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45</v>
      </c>
      <c r="D570" s="39">
        <v>45</v>
      </c>
      <c r="E570" s="3" t="s">
        <v>227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46</v>
      </c>
      <c r="D571" s="39">
        <v>46</v>
      </c>
      <c r="E571" s="3" t="s">
        <v>228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47</v>
      </c>
      <c r="D572" s="39">
        <v>47</v>
      </c>
      <c r="E572" s="3" t="s">
        <v>229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48</v>
      </c>
      <c r="D573" s="39">
        <v>48</v>
      </c>
      <c r="E573" s="3" t="s">
        <v>230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49</v>
      </c>
      <c r="D574" s="39">
        <v>49</v>
      </c>
      <c r="E574" s="3" t="s">
        <v>231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50</v>
      </c>
      <c r="D575" s="39">
        <v>50</v>
      </c>
      <c r="E575" s="3" t="s">
        <v>232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51</v>
      </c>
      <c r="D576" s="39">
        <v>51</v>
      </c>
      <c r="E576" s="3" t="s">
        <v>237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52</v>
      </c>
      <c r="D577" s="39">
        <v>52</v>
      </c>
      <c r="E577" s="3" t="s">
        <v>238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53</v>
      </c>
      <c r="D578" s="39">
        <v>53</v>
      </c>
      <c r="E578" s="3" t="s">
        <v>1090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54</v>
      </c>
      <c r="D579" s="39">
        <v>54</v>
      </c>
      <c r="E579" s="3" t="s">
        <v>1091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55</v>
      </c>
      <c r="D580" s="39">
        <v>55</v>
      </c>
      <c r="E580" s="3" t="s">
        <v>1092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56</v>
      </c>
      <c r="D581" s="39">
        <v>56</v>
      </c>
      <c r="E581" s="3" t="s">
        <v>1093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57</v>
      </c>
      <c r="D582" s="39">
        <v>57</v>
      </c>
      <c r="E582" s="3" t="s">
        <v>1094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58</v>
      </c>
      <c r="D583" s="39">
        <v>58</v>
      </c>
      <c r="E583" s="3" t="s">
        <v>1095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59</v>
      </c>
      <c r="D584" s="39">
        <v>59</v>
      </c>
      <c r="E584" s="3" t="s">
        <v>1096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60</v>
      </c>
      <c r="D585" s="39">
        <v>60</v>
      </c>
      <c r="E585" s="3" t="s">
        <v>1097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61</v>
      </c>
      <c r="D586" s="39">
        <v>61</v>
      </c>
      <c r="E586" s="3" t="s">
        <v>1098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62</v>
      </c>
      <c r="D587" s="39">
        <v>62</v>
      </c>
      <c r="E587" s="3" t="s">
        <v>1099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63</v>
      </c>
      <c r="D588" s="39">
        <v>63</v>
      </c>
      <c r="E588" s="3" t="s">
        <v>1100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64</v>
      </c>
      <c r="D589" s="39">
        <v>64</v>
      </c>
      <c r="E589" s="3" t="s">
        <v>1101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65</v>
      </c>
      <c r="D590" s="39">
        <v>65</v>
      </c>
      <c r="E590" s="3" t="s">
        <v>1102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66</v>
      </c>
      <c r="D591" s="39">
        <v>66</v>
      </c>
      <c r="E591" s="3" t="s">
        <v>1103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67</v>
      </c>
      <c r="D592" s="39">
        <v>67</v>
      </c>
      <c r="E592" s="3" t="s">
        <v>1104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68</v>
      </c>
      <c r="D593" s="39">
        <v>68</v>
      </c>
      <c r="E593" s="3" t="s">
        <v>1105</v>
      </c>
      <c r="H593" s="39" t="e">
        <f>IF(OR(AND(#REF!=0,#REF!=0),AND(#REF!&gt;0,#REF!&gt;0)),0,1)</f>
        <v>#REF!</v>
      </c>
    </row>
    <row r="594" spans="1:8" ht="12.75">
      <c r="A594" s="41">
        <f t="shared" si="6"/>
        <v>609535</v>
      </c>
      <c r="B594" s="41">
        <v>18</v>
      </c>
      <c r="C594" s="41">
        <v>0</v>
      </c>
      <c r="D594" s="41">
        <v>0</v>
      </c>
      <c r="E594" s="41" t="e">
        <f>CONCATENATE("Количество ошибок в разделе 18: ",H594)</f>
        <v>#REF!</v>
      </c>
      <c r="F594" s="41"/>
      <c r="G594" s="41"/>
      <c r="H594" s="43" t="e">
        <f>SUM(H595:H615)</f>
        <v>#REF!</v>
      </c>
    </row>
    <row r="595" spans="1:8" ht="12.75">
      <c r="A595" s="39">
        <f t="shared" si="6"/>
        <v>609535</v>
      </c>
      <c r="B595" s="39">
        <v>18</v>
      </c>
      <c r="C595" s="39">
        <v>1</v>
      </c>
      <c r="D595" s="39">
        <v>1</v>
      </c>
      <c r="E595" s="3" t="s">
        <v>420</v>
      </c>
      <c r="H595" s="42" t="e">
        <f>IF(#REF!=SUM(#REF!,#REF!),0,1)</f>
        <v>#REF!</v>
      </c>
    </row>
    <row r="596" spans="1:8" ht="12.75">
      <c r="A596" s="39">
        <f t="shared" si="6"/>
        <v>609535</v>
      </c>
      <c r="B596" s="39">
        <v>18</v>
      </c>
      <c r="C596" s="39">
        <v>2</v>
      </c>
      <c r="D596" s="39">
        <v>2</v>
      </c>
      <c r="E596" s="3" t="s">
        <v>421</v>
      </c>
      <c r="H596" s="42" t="e">
        <f>IF(#REF!=SUM(#REF!,#REF!),0,1)</f>
        <v>#REF!</v>
      </c>
    </row>
    <row r="597" spans="1:8" ht="12.75">
      <c r="A597" s="39">
        <f t="shared" si="6"/>
        <v>609535</v>
      </c>
      <c r="B597" s="39">
        <v>18</v>
      </c>
      <c r="C597" s="39">
        <v>3</v>
      </c>
      <c r="D597" s="39">
        <v>3</v>
      </c>
      <c r="E597" s="3" t="s">
        <v>422</v>
      </c>
      <c r="H597" s="42" t="e">
        <f>IF(#REF!=SUM(#REF!),0,1)</f>
        <v>#REF!</v>
      </c>
    </row>
    <row r="598" spans="1:8" ht="12.75">
      <c r="A598" s="39">
        <f t="shared" si="6"/>
        <v>609535</v>
      </c>
      <c r="B598" s="39">
        <v>18</v>
      </c>
      <c r="C598" s="39">
        <v>4</v>
      </c>
      <c r="D598" s="39">
        <v>4</v>
      </c>
      <c r="E598" s="3" t="s">
        <v>423</v>
      </c>
      <c r="H598" s="42" t="e">
        <f>IF(#REF!=SUM(#REF!),0,1)</f>
        <v>#REF!</v>
      </c>
    </row>
    <row r="599" spans="1:8" ht="12.75">
      <c r="A599" s="39">
        <f t="shared" si="6"/>
        <v>609535</v>
      </c>
      <c r="B599" s="39">
        <v>18</v>
      </c>
      <c r="C599" s="39">
        <v>5</v>
      </c>
      <c r="D599" s="39">
        <v>5</v>
      </c>
      <c r="E599" s="3" t="s">
        <v>424</v>
      </c>
      <c r="H599" s="39" t="e">
        <f>IF(OR(AND(#REF!=0,#REF!=0),AND(#REF!&gt;0,#REF!&gt;0)),0,1)</f>
        <v>#REF!</v>
      </c>
    </row>
    <row r="600" spans="1:8" ht="12.75">
      <c r="A600" s="39">
        <f t="shared" si="6"/>
        <v>609535</v>
      </c>
      <c r="B600" s="39">
        <v>18</v>
      </c>
      <c r="C600" s="39">
        <v>6</v>
      </c>
      <c r="D600" s="39">
        <v>6</v>
      </c>
      <c r="E600" s="3" t="s">
        <v>425</v>
      </c>
      <c r="H600" s="39" t="e">
        <f>IF(OR(AND(#REF!=0,#REF!=0),AND(#REF!&gt;0,#REF!&gt;0)),0,1)</f>
        <v>#REF!</v>
      </c>
    </row>
    <row r="601" spans="1:8" ht="12.75">
      <c r="A601" s="39">
        <f t="shared" si="6"/>
        <v>609535</v>
      </c>
      <c r="B601" s="39">
        <v>18</v>
      </c>
      <c r="C601" s="39">
        <v>7</v>
      </c>
      <c r="D601" s="39">
        <v>7</v>
      </c>
      <c r="E601" s="3" t="s">
        <v>426</v>
      </c>
      <c r="H601" s="39" t="e">
        <f>IF(OR(AND(#REF!=0,#REF!=0),AND(#REF!&gt;0,#REF!&gt;0)),0,1)</f>
        <v>#REF!</v>
      </c>
    </row>
    <row r="602" spans="1:8" ht="12.75">
      <c r="A602" s="39">
        <f t="shared" si="6"/>
        <v>609535</v>
      </c>
      <c r="B602" s="39">
        <v>18</v>
      </c>
      <c r="C602" s="39">
        <v>8</v>
      </c>
      <c r="D602" s="39">
        <v>8</v>
      </c>
      <c r="E602" s="3" t="s">
        <v>427</v>
      </c>
      <c r="H602" s="39" t="e">
        <f>IF(OR(AND(#REF!=0,#REF!=0),AND(#REF!&gt;0,#REF!&gt;0)),0,1)</f>
        <v>#REF!</v>
      </c>
    </row>
    <row r="603" spans="1:8" ht="12.75">
      <c r="A603" s="39">
        <f t="shared" si="6"/>
        <v>609535</v>
      </c>
      <c r="B603" s="39">
        <v>18</v>
      </c>
      <c r="C603" s="39">
        <v>9</v>
      </c>
      <c r="D603" s="39">
        <v>9</v>
      </c>
      <c r="E603" s="3" t="s">
        <v>428</v>
      </c>
      <c r="H603" s="39" t="e">
        <f>IF(OR(AND(#REF!=0,#REF!=0),AND(#REF!&gt;0,#REF!&gt;0)),0,1)</f>
        <v>#REF!</v>
      </c>
    </row>
    <row r="604" spans="1:8" ht="12.75">
      <c r="A604" s="39">
        <f t="shared" si="6"/>
        <v>609535</v>
      </c>
      <c r="B604" s="39">
        <v>18</v>
      </c>
      <c r="C604" s="39">
        <v>10</v>
      </c>
      <c r="D604" s="39">
        <v>10</v>
      </c>
      <c r="E604" s="3" t="s">
        <v>429</v>
      </c>
      <c r="H604" s="39" t="e">
        <f>IF(OR(AND(#REF!=0,#REF!=0),AND(#REF!&gt;0,#REF!&gt;0)),0,1)</f>
        <v>#REF!</v>
      </c>
    </row>
    <row r="605" spans="1:8" ht="12.75">
      <c r="A605" s="39">
        <f t="shared" si="6"/>
        <v>609535</v>
      </c>
      <c r="B605" s="39">
        <v>18</v>
      </c>
      <c r="C605" s="39">
        <v>11</v>
      </c>
      <c r="D605" s="39">
        <v>11</v>
      </c>
      <c r="E605" s="3" t="s">
        <v>430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12</v>
      </c>
      <c r="D606" s="39">
        <v>12</v>
      </c>
      <c r="E606" s="3" t="s">
        <v>431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13</v>
      </c>
      <c r="D607" s="39">
        <v>13</v>
      </c>
      <c r="E607" s="3" t="s">
        <v>432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14</v>
      </c>
      <c r="D608" s="39">
        <v>14</v>
      </c>
      <c r="E608" s="3" t="s">
        <v>433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15</v>
      </c>
      <c r="D609" s="39">
        <v>15</v>
      </c>
      <c r="E609" s="3" t="s">
        <v>434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16</v>
      </c>
      <c r="D610" s="39">
        <v>16</v>
      </c>
      <c r="E610" s="3" t="s">
        <v>435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17</v>
      </c>
      <c r="D611" s="39">
        <v>17</v>
      </c>
      <c r="E611" s="3" t="s">
        <v>436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18</v>
      </c>
      <c r="D612" s="39">
        <v>18</v>
      </c>
      <c r="E612" s="3" t="s">
        <v>437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19</v>
      </c>
      <c r="D613" s="39">
        <v>19</v>
      </c>
      <c r="E613" s="3" t="s">
        <v>438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20</v>
      </c>
      <c r="D614" s="39">
        <v>20</v>
      </c>
      <c r="E614" s="3" t="s">
        <v>439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21</v>
      </c>
      <c r="D615" s="39">
        <v>21</v>
      </c>
      <c r="E615" s="3" t="s">
        <v>440</v>
      </c>
      <c r="H615" s="39" t="e">
        <f>IF(OR(AND(#REF!=0,#REF!=0),AND(#REF!&gt;0,#REF!&gt;0)),0,1)</f>
        <v>#REF!</v>
      </c>
    </row>
    <row r="616" spans="1:8" ht="12.75">
      <c r="A616" s="41">
        <f t="shared" si="6"/>
        <v>609535</v>
      </c>
      <c r="B616" s="41">
        <v>19</v>
      </c>
      <c r="C616" s="41">
        <v>0</v>
      </c>
      <c r="D616" s="41">
        <v>0</v>
      </c>
      <c r="E616" s="41" t="e">
        <f>CONCATENATE("Количество ошибок в разделе 19: ",H616)</f>
        <v>#REF!</v>
      </c>
      <c r="F616" s="41"/>
      <c r="G616" s="41"/>
      <c r="H616" s="43" t="e">
        <f>SUM(H617:H620)</f>
        <v>#REF!</v>
      </c>
    </row>
    <row r="617" spans="1:8" ht="12.75">
      <c r="A617" s="39">
        <f t="shared" si="6"/>
        <v>609535</v>
      </c>
      <c r="B617" s="39">
        <v>19</v>
      </c>
      <c r="C617" s="39">
        <v>1</v>
      </c>
      <c r="D617" s="39">
        <v>1</v>
      </c>
      <c r="E617" s="3" t="s">
        <v>263</v>
      </c>
      <c r="H617" s="42" t="e">
        <f>IF(#REF!=SUM(#REF!),0,1)</f>
        <v>#REF!</v>
      </c>
    </row>
    <row r="618" spans="1:8" ht="12.75">
      <c r="A618" s="39">
        <f t="shared" si="6"/>
        <v>609535</v>
      </c>
      <c r="B618" s="39">
        <v>19</v>
      </c>
      <c r="C618" s="39">
        <v>1</v>
      </c>
      <c r="D618" s="39">
        <v>2</v>
      </c>
      <c r="E618" s="3" t="s">
        <v>264</v>
      </c>
      <c r="H618" s="42" t="e">
        <f>IF(#REF!=SUM(#REF!),0,1)</f>
        <v>#REF!</v>
      </c>
    </row>
    <row r="619" spans="1:8" ht="12.75">
      <c r="A619" s="39">
        <f t="shared" si="6"/>
        <v>609535</v>
      </c>
      <c r="B619" s="39">
        <v>19</v>
      </c>
      <c r="C619" s="39">
        <v>1</v>
      </c>
      <c r="D619" s="39">
        <v>3</v>
      </c>
      <c r="E619" s="3" t="s">
        <v>265</v>
      </c>
      <c r="H619" s="42" t="e">
        <f>IF(#REF!=SUM(#REF!),0,1)</f>
        <v>#REF!</v>
      </c>
    </row>
    <row r="620" spans="1:8" ht="12.75">
      <c r="A620" s="39">
        <f t="shared" si="6"/>
        <v>609535</v>
      </c>
      <c r="B620" s="39">
        <v>19</v>
      </c>
      <c r="C620" s="39">
        <v>1</v>
      </c>
      <c r="D620" s="39">
        <v>4</v>
      </c>
      <c r="E620" s="3" t="s">
        <v>266</v>
      </c>
      <c r="H620" s="42" t="e">
        <f>IF(#REF!=SUM(#REF!),0,1)</f>
        <v>#REF!</v>
      </c>
    </row>
    <row r="621" spans="1:8" ht="12.75">
      <c r="A621" s="41">
        <f t="shared" si="6"/>
        <v>609535</v>
      </c>
      <c r="B621" s="41">
        <v>20</v>
      </c>
      <c r="C621" s="41">
        <v>0</v>
      </c>
      <c r="D621" s="41">
        <v>0</v>
      </c>
      <c r="E621" s="41" t="e">
        <f>CONCATENATE("Количество ошибок в разделе 20: ",H621)</f>
        <v>#REF!</v>
      </c>
      <c r="F621" s="41"/>
      <c r="G621" s="41"/>
      <c r="H621" s="43" t="e">
        <f>SUM(H622:H677)</f>
        <v>#REF!</v>
      </c>
    </row>
    <row r="622" spans="1:8" ht="12.75">
      <c r="A622" s="39">
        <f t="shared" si="6"/>
        <v>609535</v>
      </c>
      <c r="B622" s="39">
        <v>20</v>
      </c>
      <c r="C622" s="39">
        <v>1</v>
      </c>
      <c r="D622" s="39">
        <v>1</v>
      </c>
      <c r="E622" s="3" t="s">
        <v>441</v>
      </c>
      <c r="H622" s="42" t="e">
        <f>IF(#REF!=SUM(#REF!),0,1)</f>
        <v>#REF!</v>
      </c>
    </row>
    <row r="623" spans="1:8" ht="12.75">
      <c r="A623" s="39">
        <f t="shared" si="6"/>
        <v>609535</v>
      </c>
      <c r="B623" s="39">
        <v>20</v>
      </c>
      <c r="C623" s="39">
        <v>2</v>
      </c>
      <c r="D623" s="39">
        <v>2</v>
      </c>
      <c r="E623" s="3" t="s">
        <v>442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20</v>
      </c>
      <c r="C624" s="39">
        <v>3</v>
      </c>
      <c r="D624" s="39">
        <v>3</v>
      </c>
      <c r="E624" s="3" t="s">
        <v>443</v>
      </c>
      <c r="H624" s="42" t="e">
        <f>IF(#REF!=SUM(#REF!),0,1)</f>
        <v>#REF!</v>
      </c>
    </row>
    <row r="625" spans="1:8" ht="12.75">
      <c r="A625" s="39">
        <f t="shared" si="6"/>
        <v>609535</v>
      </c>
      <c r="B625" s="39">
        <v>20</v>
      </c>
      <c r="C625" s="39">
        <v>4</v>
      </c>
      <c r="D625" s="39">
        <v>4</v>
      </c>
      <c r="E625" s="3" t="s">
        <v>444</v>
      </c>
      <c r="H625" s="42" t="e">
        <f>IF(#REF!=SUM(#REF!),0,1)</f>
        <v>#REF!</v>
      </c>
    </row>
    <row r="626" spans="1:8" ht="12.75">
      <c r="A626" s="39">
        <f t="shared" si="6"/>
        <v>609535</v>
      </c>
      <c r="B626" s="39">
        <v>20</v>
      </c>
      <c r="C626" s="39">
        <v>5</v>
      </c>
      <c r="D626" s="39">
        <v>5</v>
      </c>
      <c r="E626" s="3" t="s">
        <v>445</v>
      </c>
      <c r="H626" s="42" t="e">
        <f>IF(#REF!=SUM(#REF!),0,1)</f>
        <v>#REF!</v>
      </c>
    </row>
    <row r="627" spans="1:8" ht="12.75">
      <c r="A627" s="39">
        <f t="shared" si="6"/>
        <v>609535</v>
      </c>
      <c r="B627" s="39">
        <v>20</v>
      </c>
      <c r="C627" s="39">
        <v>6</v>
      </c>
      <c r="D627" s="39">
        <v>6</v>
      </c>
      <c r="E627" s="3" t="s">
        <v>446</v>
      </c>
      <c r="H627" s="42" t="e">
        <f>IF(#REF!=SUM(#REF!),0,1)</f>
        <v>#REF!</v>
      </c>
    </row>
    <row r="628" spans="1:8" ht="12.75">
      <c r="A628" s="39">
        <f t="shared" si="6"/>
        <v>609535</v>
      </c>
      <c r="B628" s="39">
        <v>20</v>
      </c>
      <c r="C628" s="39">
        <v>7</v>
      </c>
      <c r="D628" s="39">
        <v>7</v>
      </c>
      <c r="E628" s="3" t="s">
        <v>447</v>
      </c>
      <c r="H628" s="42" t="e">
        <f>IF(#REF!=SUM(#REF!),0,1)</f>
        <v>#REF!</v>
      </c>
    </row>
    <row r="629" spans="1:8" ht="12.75">
      <c r="A629" s="39">
        <f t="shared" si="6"/>
        <v>609535</v>
      </c>
      <c r="B629" s="39">
        <v>20</v>
      </c>
      <c r="C629" s="39">
        <v>8</v>
      </c>
      <c r="D629" s="39">
        <v>8</v>
      </c>
      <c r="E629" s="3" t="s">
        <v>448</v>
      </c>
      <c r="H629" s="42" t="e">
        <f>IF(#REF!=SUM(#REF!),0,1)</f>
        <v>#REF!</v>
      </c>
    </row>
    <row r="630" spans="1:11" ht="12.75">
      <c r="A630" s="39">
        <f t="shared" si="6"/>
        <v>609535</v>
      </c>
      <c r="B630" s="39">
        <v>20</v>
      </c>
      <c r="C630" s="39">
        <v>9</v>
      </c>
      <c r="D630" s="39">
        <v>9</v>
      </c>
      <c r="E630" s="3" t="s">
        <v>449</v>
      </c>
      <c r="H630" s="42" t="e">
        <f>IF(#REF!=SUM(#REF!),0,1)</f>
        <v>#REF!</v>
      </c>
      <c r="K630" s="42"/>
    </row>
    <row r="631" spans="1:8" ht="12.75">
      <c r="A631" s="39">
        <f t="shared" si="6"/>
        <v>609535</v>
      </c>
      <c r="B631" s="39">
        <v>20</v>
      </c>
      <c r="C631" s="39">
        <v>10</v>
      </c>
      <c r="D631" s="39">
        <v>10</v>
      </c>
      <c r="E631" s="3" t="s">
        <v>450</v>
      </c>
      <c r="H631" s="42" t="e">
        <f>IF(#REF!=SUM(#REF!),0,1)</f>
        <v>#REF!</v>
      </c>
    </row>
    <row r="632" spans="1:8" ht="12.75">
      <c r="A632" s="39">
        <f t="shared" si="6"/>
        <v>609535</v>
      </c>
      <c r="B632" s="39">
        <v>20</v>
      </c>
      <c r="C632" s="39">
        <v>11</v>
      </c>
      <c r="D632" s="39">
        <v>11</v>
      </c>
      <c r="E632" s="3" t="s">
        <v>451</v>
      </c>
      <c r="H632" s="42" t="e">
        <f>IF(#REF!=SUM(#REF!),0,1)</f>
        <v>#REF!</v>
      </c>
    </row>
    <row r="633" spans="1:8" ht="12.75">
      <c r="A633" s="39">
        <f t="shared" si="6"/>
        <v>609535</v>
      </c>
      <c r="B633" s="39">
        <v>20</v>
      </c>
      <c r="C633" s="39">
        <v>12</v>
      </c>
      <c r="D633" s="39">
        <v>12</v>
      </c>
      <c r="E633" s="3" t="s">
        <v>452</v>
      </c>
      <c r="H633" s="42" t="e">
        <f>IF(#REF!=SUM(#REF!),0,1)</f>
        <v>#REF!</v>
      </c>
    </row>
    <row r="634" spans="1:8" ht="12.75">
      <c r="A634" s="39">
        <f t="shared" si="6"/>
        <v>609535</v>
      </c>
      <c r="B634" s="39">
        <v>20</v>
      </c>
      <c r="C634" s="39">
        <v>13</v>
      </c>
      <c r="D634" s="39">
        <v>13</v>
      </c>
      <c r="E634" s="3" t="s">
        <v>453</v>
      </c>
      <c r="H634" s="42" t="e">
        <f>IF(#REF!=SUM(#REF!),0,1)</f>
        <v>#REF!</v>
      </c>
    </row>
    <row r="635" spans="1:8" ht="12.75">
      <c r="A635" s="39">
        <f t="shared" si="6"/>
        <v>609535</v>
      </c>
      <c r="B635" s="39">
        <v>20</v>
      </c>
      <c r="C635" s="39">
        <v>14</v>
      </c>
      <c r="D635" s="39">
        <v>14</v>
      </c>
      <c r="E635" s="3" t="s">
        <v>454</v>
      </c>
      <c r="H635" s="42" t="e">
        <f>IF(#REF!=SUM(#REF!),0,1)</f>
        <v>#REF!</v>
      </c>
    </row>
    <row r="636" spans="1:8" ht="12.75">
      <c r="A636" s="39">
        <f t="shared" si="6"/>
        <v>609535</v>
      </c>
      <c r="B636" s="39">
        <v>20</v>
      </c>
      <c r="C636" s="39">
        <v>15</v>
      </c>
      <c r="D636" s="39">
        <v>15</v>
      </c>
      <c r="E636" s="3" t="s">
        <v>455</v>
      </c>
      <c r="H636" s="42" t="e">
        <f>IF(#REF!=SUM(#REF!),0,1)</f>
        <v>#REF!</v>
      </c>
    </row>
    <row r="637" spans="1:8" ht="12.75">
      <c r="A637" s="39">
        <f t="shared" si="6"/>
        <v>609535</v>
      </c>
      <c r="B637" s="39">
        <v>20</v>
      </c>
      <c r="C637" s="39">
        <v>16</v>
      </c>
      <c r="D637" s="39">
        <v>16</v>
      </c>
      <c r="E637" s="3" t="s">
        <v>456</v>
      </c>
      <c r="H637" s="42" t="e">
        <f>IF(#REF!=SUM(#REF!),0,1)</f>
        <v>#REF!</v>
      </c>
    </row>
    <row r="638" spans="1:8" ht="12.75">
      <c r="A638" s="39">
        <f t="shared" si="6"/>
        <v>609535</v>
      </c>
      <c r="B638" s="39">
        <v>20</v>
      </c>
      <c r="C638" s="39">
        <v>17</v>
      </c>
      <c r="D638" s="39">
        <v>17</v>
      </c>
      <c r="E638" s="3" t="s">
        <v>457</v>
      </c>
      <c r="H638" s="42" t="e">
        <f>IF(#REF!=SUM(#REF!),0,1)</f>
        <v>#REF!</v>
      </c>
    </row>
    <row r="639" spans="1:8" ht="12.75">
      <c r="A639" s="39">
        <f t="shared" si="6"/>
        <v>609535</v>
      </c>
      <c r="B639" s="39">
        <v>20</v>
      </c>
      <c r="C639" s="39">
        <v>18</v>
      </c>
      <c r="D639" s="39">
        <v>18</v>
      </c>
      <c r="E639" s="3" t="s">
        <v>458</v>
      </c>
      <c r="H639" s="42" t="e">
        <f>IF(#REF!=SUM(#REF!),0,1)</f>
        <v>#REF!</v>
      </c>
    </row>
    <row r="640" spans="1:8" ht="12.75">
      <c r="A640" s="39">
        <f t="shared" si="6"/>
        <v>609535</v>
      </c>
      <c r="B640" s="39">
        <v>20</v>
      </c>
      <c r="C640" s="39">
        <v>19</v>
      </c>
      <c r="D640" s="39">
        <v>19</v>
      </c>
      <c r="E640" s="3" t="s">
        <v>459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20</v>
      </c>
      <c r="D641" s="39">
        <v>20</v>
      </c>
      <c r="E641" s="3" t="s">
        <v>460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21</v>
      </c>
      <c r="D642" s="39">
        <v>21</v>
      </c>
      <c r="E642" s="3" t="s">
        <v>461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22</v>
      </c>
      <c r="D643" s="39">
        <v>22</v>
      </c>
      <c r="E643" s="3" t="s">
        <v>462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23</v>
      </c>
      <c r="D644" s="39">
        <v>23</v>
      </c>
      <c r="E644" s="3" t="s">
        <v>463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24</v>
      </c>
      <c r="D645" s="39">
        <v>24</v>
      </c>
      <c r="E645" s="3" t="s">
        <v>464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25</v>
      </c>
      <c r="D646" s="39">
        <v>25</v>
      </c>
      <c r="E646" s="3" t="s">
        <v>465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26</v>
      </c>
      <c r="D647" s="39">
        <v>26</v>
      </c>
      <c r="E647" s="3" t="s">
        <v>466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27</v>
      </c>
      <c r="D648" s="39">
        <v>27</v>
      </c>
      <c r="E648" s="3" t="s">
        <v>467</v>
      </c>
      <c r="H648" s="42" t="e">
        <f>IF(#REF!&lt;=#REF!,0,1)</f>
        <v>#REF!</v>
      </c>
    </row>
    <row r="649" spans="1:8" ht="12.75">
      <c r="A649" s="39">
        <f t="shared" si="6"/>
        <v>609535</v>
      </c>
      <c r="B649" s="39">
        <v>20</v>
      </c>
      <c r="C649" s="39">
        <v>28</v>
      </c>
      <c r="D649" s="39">
        <v>28</v>
      </c>
      <c r="E649" s="3" t="s">
        <v>468</v>
      </c>
      <c r="H649" s="42" t="e">
        <f>IF(#REF!&lt;=#REF!,0,1)</f>
        <v>#REF!</v>
      </c>
    </row>
    <row r="650" spans="1:8" ht="12.75">
      <c r="A650" s="39">
        <f t="shared" si="6"/>
        <v>609535</v>
      </c>
      <c r="B650" s="39">
        <v>20</v>
      </c>
      <c r="C650" s="39">
        <v>29</v>
      </c>
      <c r="D650" s="39">
        <v>29</v>
      </c>
      <c r="E650" s="3" t="s">
        <v>469</v>
      </c>
      <c r="H650" s="42" t="e">
        <f>IF(#REF!&lt;=#REF!,0,1)</f>
        <v>#REF!</v>
      </c>
    </row>
    <row r="651" spans="1:8" ht="12.75">
      <c r="A651" s="39">
        <f t="shared" si="6"/>
        <v>609535</v>
      </c>
      <c r="B651" s="39">
        <v>20</v>
      </c>
      <c r="C651" s="39">
        <v>30</v>
      </c>
      <c r="D651" s="39">
        <v>30</v>
      </c>
      <c r="E651" s="3" t="s">
        <v>470</v>
      </c>
      <c r="H651" s="42" t="e">
        <f>IF(#REF!&lt;=#REF!,0,1)</f>
        <v>#REF!</v>
      </c>
    </row>
    <row r="652" spans="1:8" ht="12.75">
      <c r="A652" s="39">
        <f t="shared" si="6"/>
        <v>609535</v>
      </c>
      <c r="B652" s="39">
        <v>20</v>
      </c>
      <c r="C652" s="39">
        <v>31</v>
      </c>
      <c r="D652" s="39">
        <v>31</v>
      </c>
      <c r="E652" s="3" t="s">
        <v>471</v>
      </c>
      <c r="H652" s="42" t="e">
        <f>IF(#REF!&lt;=#REF!,0,1)</f>
        <v>#REF!</v>
      </c>
    </row>
    <row r="653" spans="1:8" ht="12.75">
      <c r="A653" s="39">
        <f t="shared" si="6"/>
        <v>609535</v>
      </c>
      <c r="B653" s="39">
        <v>20</v>
      </c>
      <c r="C653" s="39">
        <v>32</v>
      </c>
      <c r="D653" s="39">
        <v>32</v>
      </c>
      <c r="E653" s="3" t="s">
        <v>472</v>
      </c>
      <c r="H653" s="42" t="e">
        <f>IF(#REF!&lt;=#REF!,0,1)</f>
        <v>#REF!</v>
      </c>
    </row>
    <row r="654" spans="1:8" ht="12.75">
      <c r="A654" s="39">
        <f t="shared" si="6"/>
        <v>609535</v>
      </c>
      <c r="B654" s="39">
        <v>20</v>
      </c>
      <c r="C654" s="39">
        <v>33</v>
      </c>
      <c r="D654" s="39">
        <v>33</v>
      </c>
      <c r="E654" s="3" t="s">
        <v>473</v>
      </c>
      <c r="H654" s="42" t="e">
        <f>IF(#REF!&lt;=#REF!,0,1)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34</v>
      </c>
      <c r="D655" s="39">
        <v>34</v>
      </c>
      <c r="E655" s="3" t="s">
        <v>474</v>
      </c>
      <c r="H655" s="42" t="e">
        <f>IF(#REF!&lt;=#REF!,0,1)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35</v>
      </c>
      <c r="D656" s="39">
        <v>35</v>
      </c>
      <c r="E656" s="3" t="s">
        <v>475</v>
      </c>
      <c r="H656" s="42" t="e">
        <f>IF(#REF!&lt;=#REF!,0,1)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36</v>
      </c>
      <c r="D657" s="39">
        <v>36</v>
      </c>
      <c r="E657" s="3" t="s">
        <v>476</v>
      </c>
      <c r="H657" s="42" t="e">
        <f>IF(#REF!&lt;=#REF!,0,1)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37</v>
      </c>
      <c r="D658" s="39">
        <v>37</v>
      </c>
      <c r="E658" s="3" t="s">
        <v>477</v>
      </c>
      <c r="H658" s="42" t="e">
        <f>IF(#REF!&lt;=#REF!,0,1)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38</v>
      </c>
      <c r="D659" s="39">
        <v>38</v>
      </c>
      <c r="E659" s="3" t="s">
        <v>478</v>
      </c>
      <c r="H659" s="42" t="e">
        <f>IF(#REF!&lt;=#REF!,0,1)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39</v>
      </c>
      <c r="D660" s="39">
        <v>39</v>
      </c>
      <c r="E660" s="3" t="s">
        <v>479</v>
      </c>
      <c r="H660" s="42" t="e">
        <f>IF(#REF!&lt;=#REF!,0,1)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40</v>
      </c>
      <c r="D661" s="39">
        <v>40</v>
      </c>
      <c r="E661" s="3" t="s">
        <v>480</v>
      </c>
      <c r="H661" s="42" t="e">
        <f>IF(#REF!&lt;=#REF!,0,1)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41</v>
      </c>
      <c r="D662" s="39">
        <v>41</v>
      </c>
      <c r="E662" s="3" t="s">
        <v>481</v>
      </c>
      <c r="H662" s="42" t="e">
        <f>IF(#REF!&lt;=#REF!,0,1)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42</v>
      </c>
      <c r="D663" s="39">
        <v>42</v>
      </c>
      <c r="E663" s="3" t="s">
        <v>488</v>
      </c>
      <c r="H663" s="42" t="e">
        <f>IF(#REF!&lt;=#REF!,0,1)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43</v>
      </c>
      <c r="D664" s="39">
        <v>43</v>
      </c>
      <c r="E664" s="3" t="s">
        <v>489</v>
      </c>
      <c r="H664" s="42" t="e">
        <f>IF(#REF!&lt;=#REF!,0,1)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44</v>
      </c>
      <c r="D665" s="39">
        <v>44</v>
      </c>
      <c r="E665" s="3" t="s">
        <v>490</v>
      </c>
      <c r="H665" s="42" t="e">
        <f>IF(#REF!&lt;=#REF!,0,1)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45</v>
      </c>
      <c r="D666" s="39">
        <v>45</v>
      </c>
      <c r="E666" s="3" t="s">
        <v>491</v>
      </c>
      <c r="H666" s="42" t="e">
        <f>IF(#REF!&lt;=#REF!,0,1)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46</v>
      </c>
      <c r="D667" s="39">
        <v>46</v>
      </c>
      <c r="E667" s="3" t="s">
        <v>492</v>
      </c>
      <c r="H667" s="42" t="e">
        <f>IF(#REF!&lt;=#REF!,0,1)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47</v>
      </c>
      <c r="D668" s="39">
        <v>47</v>
      </c>
      <c r="E668" s="3" t="s">
        <v>493</v>
      </c>
      <c r="H668" s="42" t="e">
        <f>IF(#REF!&lt;=#REF!,0,1)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48</v>
      </c>
      <c r="D669" s="39">
        <v>48</v>
      </c>
      <c r="E669" s="3" t="s">
        <v>494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49</v>
      </c>
      <c r="D670" s="39">
        <v>49</v>
      </c>
      <c r="E670" s="3" t="s">
        <v>495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50</v>
      </c>
      <c r="D671" s="39">
        <v>50</v>
      </c>
      <c r="E671" s="3" t="s">
        <v>496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51</v>
      </c>
      <c r="D672" s="39">
        <v>51</v>
      </c>
      <c r="E672" s="3" t="s">
        <v>497</v>
      </c>
      <c r="H672" s="42" t="e">
        <f>IF(#REF!&lt;=#REF!,0,1)</f>
        <v>#REF!</v>
      </c>
    </row>
    <row r="673" spans="1:8" ht="12.75">
      <c r="A673" s="39">
        <f t="shared" si="6"/>
        <v>609535</v>
      </c>
      <c r="B673" s="39">
        <v>20</v>
      </c>
      <c r="C673" s="39">
        <v>52</v>
      </c>
      <c r="D673" s="39">
        <v>52</v>
      </c>
      <c r="E673" s="3" t="s">
        <v>498</v>
      </c>
      <c r="H673" s="42" t="e">
        <f>IF(#REF!&lt;=#REF!,0,1)</f>
        <v>#REF!</v>
      </c>
    </row>
    <row r="674" spans="1:8" ht="12.75">
      <c r="A674" s="39">
        <f t="shared" si="6"/>
        <v>609535</v>
      </c>
      <c r="B674" s="39">
        <v>20</v>
      </c>
      <c r="C674" s="39">
        <v>53</v>
      </c>
      <c r="D674" s="39">
        <v>53</v>
      </c>
      <c r="E674" s="3" t="s">
        <v>499</v>
      </c>
      <c r="H674" s="42" t="e">
        <f>IF(#REF!&lt;=#REF!,0,1)</f>
        <v>#REF!</v>
      </c>
    </row>
    <row r="675" spans="1:8" ht="12.75">
      <c r="A675" s="39">
        <f t="shared" si="6"/>
        <v>609535</v>
      </c>
      <c r="B675" s="39">
        <v>20</v>
      </c>
      <c r="C675" s="39">
        <v>54</v>
      </c>
      <c r="D675" s="39">
        <v>54</v>
      </c>
      <c r="E675" s="3" t="s">
        <v>500</v>
      </c>
      <c r="H675" s="42" t="e">
        <f>IF(#REF!&lt;=#REF!,0,1)</f>
        <v>#REF!</v>
      </c>
    </row>
    <row r="676" spans="1:8" ht="12.75">
      <c r="A676" s="39">
        <f t="shared" si="6"/>
        <v>609535</v>
      </c>
      <c r="B676" s="39">
        <v>20</v>
      </c>
      <c r="C676" s="39">
        <v>55</v>
      </c>
      <c r="D676" s="39">
        <v>55</v>
      </c>
      <c r="E676" s="3" t="s">
        <v>501</v>
      </c>
      <c r="H676" s="42" t="e">
        <f>IF(#REF!&lt;=#REF!,0,1)</f>
        <v>#REF!</v>
      </c>
    </row>
    <row r="677" spans="1:8" ht="12.75">
      <c r="A677" s="39">
        <f t="shared" si="6"/>
        <v>609535</v>
      </c>
      <c r="B677" s="39">
        <v>20</v>
      </c>
      <c r="C677" s="39">
        <v>56</v>
      </c>
      <c r="D677" s="39">
        <v>56</v>
      </c>
      <c r="E677" s="3" t="s">
        <v>502</v>
      </c>
      <c r="H677" s="42" t="e">
        <f>IF(#REF!&lt;=#REF!,0,1)</f>
        <v>#REF!</v>
      </c>
    </row>
    <row r="678" spans="1:8" ht="12.75">
      <c r="A678" s="41">
        <f t="shared" si="6"/>
        <v>609535</v>
      </c>
      <c r="B678" s="41">
        <v>21</v>
      </c>
      <c r="C678" s="41">
        <v>0</v>
      </c>
      <c r="D678" s="41">
        <v>0</v>
      </c>
      <c r="E678" s="41" t="e">
        <f>CONCATENATE("Количество ошибок в разделе 21: ",H678)</f>
        <v>#REF!</v>
      </c>
      <c r="F678" s="41"/>
      <c r="G678" s="41"/>
      <c r="H678" s="43" t="e">
        <f>SUM(H679:H734)</f>
        <v>#REF!</v>
      </c>
    </row>
    <row r="679" spans="1:8" ht="12.75">
      <c r="A679" s="39">
        <f t="shared" si="6"/>
        <v>609535</v>
      </c>
      <c r="B679" s="39">
        <v>21</v>
      </c>
      <c r="C679" s="39">
        <v>1</v>
      </c>
      <c r="D679" s="39">
        <v>1</v>
      </c>
      <c r="E679" s="3" t="s">
        <v>503</v>
      </c>
      <c r="H679" s="42" t="e">
        <f>IF(#REF!=SUM(#REF!),0,1)</f>
        <v>#REF!</v>
      </c>
    </row>
    <row r="680" spans="1:8" ht="12.75">
      <c r="A680" s="39">
        <f t="shared" si="6"/>
        <v>609535</v>
      </c>
      <c r="B680" s="39">
        <v>21</v>
      </c>
      <c r="C680" s="39">
        <v>2</v>
      </c>
      <c r="D680" s="39">
        <v>2</v>
      </c>
      <c r="E680" s="3" t="s">
        <v>504</v>
      </c>
      <c r="H680" s="42" t="e">
        <f>IF(#REF!=SUM(#REF!),0,1)</f>
        <v>#REF!</v>
      </c>
    </row>
    <row r="681" spans="1:8" ht="12.75">
      <c r="A681" s="39">
        <f t="shared" si="6"/>
        <v>609535</v>
      </c>
      <c r="B681" s="39">
        <v>21</v>
      </c>
      <c r="C681" s="39">
        <v>3</v>
      </c>
      <c r="D681" s="39">
        <v>3</v>
      </c>
      <c r="E681" s="3" t="s">
        <v>505</v>
      </c>
      <c r="H681" s="42" t="e">
        <f>IF(#REF!=SUM(#REF!),0,1)</f>
        <v>#REF!</v>
      </c>
    </row>
    <row r="682" spans="1:8" ht="12.75">
      <c r="A682" s="39">
        <f t="shared" si="6"/>
        <v>609535</v>
      </c>
      <c r="B682" s="39">
        <v>21</v>
      </c>
      <c r="C682" s="39">
        <v>4</v>
      </c>
      <c r="D682" s="39">
        <v>4</v>
      </c>
      <c r="E682" s="3" t="s">
        <v>506</v>
      </c>
      <c r="H682" s="42" t="e">
        <f>IF(#REF!=SUM(#REF!),0,1)</f>
        <v>#REF!</v>
      </c>
    </row>
    <row r="683" spans="1:8" ht="12.75">
      <c r="A683" s="39">
        <f t="shared" si="6"/>
        <v>609535</v>
      </c>
      <c r="B683" s="39">
        <v>21</v>
      </c>
      <c r="C683" s="39">
        <v>5</v>
      </c>
      <c r="D683" s="39">
        <v>5</v>
      </c>
      <c r="E683" s="3" t="s">
        <v>507</v>
      </c>
      <c r="H683" s="42" t="e">
        <f>IF(#REF!=SUM(#REF!),0,1)</f>
        <v>#REF!</v>
      </c>
    </row>
    <row r="684" spans="1:8" ht="12.75">
      <c r="A684" s="39">
        <f t="shared" si="6"/>
        <v>609535</v>
      </c>
      <c r="B684" s="39">
        <v>21</v>
      </c>
      <c r="C684" s="39">
        <v>6</v>
      </c>
      <c r="D684" s="39">
        <v>6</v>
      </c>
      <c r="E684" s="3" t="s">
        <v>508</v>
      </c>
      <c r="H684" s="42" t="e">
        <f>IF(#REF!=SUM(#REF!),0,1)</f>
        <v>#REF!</v>
      </c>
    </row>
    <row r="685" spans="1:8" ht="12.75">
      <c r="A685" s="39">
        <f t="shared" si="6"/>
        <v>609535</v>
      </c>
      <c r="B685" s="39">
        <v>21</v>
      </c>
      <c r="C685" s="39">
        <v>7</v>
      </c>
      <c r="D685" s="39">
        <v>7</v>
      </c>
      <c r="E685" s="3" t="s">
        <v>509</v>
      </c>
      <c r="H685" s="42" t="e">
        <f>IF(#REF!=SUM(#REF!),0,1)</f>
        <v>#REF!</v>
      </c>
    </row>
    <row r="686" spans="1:8" ht="12.75">
      <c r="A686" s="39">
        <f t="shared" si="6"/>
        <v>609535</v>
      </c>
      <c r="B686" s="39">
        <v>21</v>
      </c>
      <c r="C686" s="39">
        <v>8</v>
      </c>
      <c r="D686" s="39">
        <v>8</v>
      </c>
      <c r="E686" s="3" t="s">
        <v>510</v>
      </c>
      <c r="H686" s="42" t="e">
        <f>IF(#REF!=SUM(#REF!),0,1)</f>
        <v>#REF!</v>
      </c>
    </row>
    <row r="687" spans="1:8" ht="12.75">
      <c r="A687" s="39">
        <f t="shared" si="6"/>
        <v>609535</v>
      </c>
      <c r="B687" s="39">
        <v>21</v>
      </c>
      <c r="C687" s="39">
        <v>9</v>
      </c>
      <c r="D687" s="39">
        <v>9</v>
      </c>
      <c r="E687" s="3" t="s">
        <v>511</v>
      </c>
      <c r="H687" s="42" t="e">
        <f>IF(#REF!=SUM(#REF!),0,1)</f>
        <v>#REF!</v>
      </c>
    </row>
    <row r="688" spans="1:10" ht="12.75">
      <c r="A688" s="39">
        <f t="shared" si="6"/>
        <v>609535</v>
      </c>
      <c r="B688" s="39">
        <v>21</v>
      </c>
      <c r="C688" s="39">
        <v>10</v>
      </c>
      <c r="D688" s="39">
        <v>10</v>
      </c>
      <c r="E688" s="3" t="s">
        <v>512</v>
      </c>
      <c r="H688" s="42" t="e">
        <f>IF(#REF!=SUM(#REF!),0,1)</f>
        <v>#REF!</v>
      </c>
      <c r="J688" s="42"/>
    </row>
    <row r="689" spans="1:8" ht="12.75">
      <c r="A689" s="39">
        <f t="shared" si="6"/>
        <v>609535</v>
      </c>
      <c r="B689" s="39">
        <v>21</v>
      </c>
      <c r="C689" s="39">
        <v>11</v>
      </c>
      <c r="D689" s="39">
        <v>11</v>
      </c>
      <c r="E689" s="3" t="s">
        <v>513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12</v>
      </c>
      <c r="D690" s="39">
        <v>12</v>
      </c>
      <c r="E690" s="3" t="s">
        <v>514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13</v>
      </c>
      <c r="D691" s="39">
        <v>13</v>
      </c>
      <c r="E691" s="3" t="s">
        <v>515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14</v>
      </c>
      <c r="D692" s="39">
        <v>14</v>
      </c>
      <c r="E692" s="3" t="s">
        <v>516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15</v>
      </c>
      <c r="D693" s="39">
        <v>15</v>
      </c>
      <c r="E693" s="3" t="s">
        <v>517</v>
      </c>
      <c r="H693" s="42" t="e">
        <f>IF(#REF!=SUM(#REF!),0,1)</f>
        <v>#REF!</v>
      </c>
    </row>
    <row r="694" spans="1:8" ht="12.75">
      <c r="A694" s="39">
        <f t="shared" si="6"/>
        <v>609535</v>
      </c>
      <c r="B694" s="39">
        <v>21</v>
      </c>
      <c r="C694" s="39">
        <v>16</v>
      </c>
      <c r="D694" s="39">
        <v>16</v>
      </c>
      <c r="E694" s="3" t="s">
        <v>518</v>
      </c>
      <c r="H694" s="42" t="e">
        <f>IF(#REF!=SUM(#REF!),0,1)</f>
        <v>#REF!</v>
      </c>
    </row>
    <row r="695" spans="1:8" ht="12.75">
      <c r="A695" s="39">
        <f t="shared" si="6"/>
        <v>609535</v>
      </c>
      <c r="B695" s="39">
        <v>21</v>
      </c>
      <c r="C695" s="39">
        <v>17</v>
      </c>
      <c r="D695" s="39">
        <v>17</v>
      </c>
      <c r="E695" s="3" t="s">
        <v>519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18</v>
      </c>
      <c r="D696" s="39">
        <v>18</v>
      </c>
      <c r="E696" s="3" t="s">
        <v>520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19</v>
      </c>
      <c r="D697" s="39">
        <v>19</v>
      </c>
      <c r="E697" s="3" t="s">
        <v>521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20</v>
      </c>
      <c r="D698" s="39">
        <v>20</v>
      </c>
      <c r="E698" s="3" t="s">
        <v>522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21</v>
      </c>
      <c r="D699" s="39">
        <v>21</v>
      </c>
      <c r="E699" s="3" t="s">
        <v>555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22</v>
      </c>
      <c r="D700" s="39">
        <v>22</v>
      </c>
      <c r="E700" s="3" t="s">
        <v>556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23</v>
      </c>
      <c r="D701" s="39">
        <v>23</v>
      </c>
      <c r="E701" s="3" t="s">
        <v>557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24</v>
      </c>
      <c r="D702" s="39">
        <v>24</v>
      </c>
      <c r="E702" s="3" t="s">
        <v>558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25</v>
      </c>
      <c r="D703" s="39">
        <v>25</v>
      </c>
      <c r="E703" s="3" t="s">
        <v>559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26</v>
      </c>
      <c r="D704" s="39">
        <v>26</v>
      </c>
      <c r="E704" s="3" t="s">
        <v>560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27</v>
      </c>
      <c r="D705" s="39">
        <v>27</v>
      </c>
      <c r="E705" s="3" t="s">
        <v>563</v>
      </c>
      <c r="H705" s="42" t="e">
        <f>IF(#REF!&lt;=#REF!,0,1)</f>
        <v>#REF!</v>
      </c>
    </row>
    <row r="706" spans="1:8" ht="12.75">
      <c r="A706" s="39">
        <f t="shared" si="6"/>
        <v>609535</v>
      </c>
      <c r="B706" s="39">
        <v>21</v>
      </c>
      <c r="C706" s="39">
        <v>28</v>
      </c>
      <c r="D706" s="39">
        <v>28</v>
      </c>
      <c r="E706" s="3" t="s">
        <v>564</v>
      </c>
      <c r="H706" s="42" t="e">
        <f>IF(#REF!&lt;=#REF!,0,1)</f>
        <v>#REF!</v>
      </c>
    </row>
    <row r="707" spans="1:8" ht="12.75">
      <c r="A707" s="39">
        <f t="shared" si="6"/>
        <v>609535</v>
      </c>
      <c r="B707" s="39">
        <v>21</v>
      </c>
      <c r="C707" s="39">
        <v>29</v>
      </c>
      <c r="D707" s="39">
        <v>29</v>
      </c>
      <c r="E707" s="3" t="s">
        <v>565</v>
      </c>
      <c r="H707" s="42" t="e">
        <f>IF(#REF!&lt;=#REF!,0,1)</f>
        <v>#REF!</v>
      </c>
    </row>
    <row r="708" spans="1:8" ht="12.75">
      <c r="A708" s="39">
        <f t="shared" si="6"/>
        <v>609535</v>
      </c>
      <c r="B708" s="39">
        <v>21</v>
      </c>
      <c r="C708" s="39">
        <v>30</v>
      </c>
      <c r="D708" s="39">
        <v>30</v>
      </c>
      <c r="E708" s="3" t="s">
        <v>566</v>
      </c>
      <c r="H708" s="42" t="e">
        <f>IF(#REF!&lt;=#REF!,0,1)</f>
        <v>#REF!</v>
      </c>
    </row>
    <row r="709" spans="1:8" ht="12.75">
      <c r="A709" s="39">
        <f t="shared" si="6"/>
        <v>609535</v>
      </c>
      <c r="B709" s="39">
        <v>21</v>
      </c>
      <c r="C709" s="39">
        <v>31</v>
      </c>
      <c r="D709" s="39">
        <v>31</v>
      </c>
      <c r="E709" s="3" t="s">
        <v>567</v>
      </c>
      <c r="H709" s="42" t="e">
        <f>IF(#REF!&lt;=#REF!,0,1)</f>
        <v>#REF!</v>
      </c>
    </row>
    <row r="710" spans="1:8" ht="12.75">
      <c r="A710" s="39">
        <f t="shared" si="6"/>
        <v>609535</v>
      </c>
      <c r="B710" s="39">
        <v>21</v>
      </c>
      <c r="C710" s="39">
        <v>32</v>
      </c>
      <c r="D710" s="39">
        <v>32</v>
      </c>
      <c r="E710" s="3" t="s">
        <v>568</v>
      </c>
      <c r="H710" s="42" t="e">
        <f>IF(#REF!&lt;=#REF!,0,1)</f>
        <v>#REF!</v>
      </c>
    </row>
    <row r="711" spans="1:8" ht="12.75">
      <c r="A711" s="39">
        <f t="shared" si="6"/>
        <v>609535</v>
      </c>
      <c r="B711" s="39">
        <v>21</v>
      </c>
      <c r="C711" s="39">
        <v>33</v>
      </c>
      <c r="D711" s="39">
        <v>33</v>
      </c>
      <c r="E711" s="3" t="s">
        <v>569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34</v>
      </c>
      <c r="D712" s="39">
        <v>34</v>
      </c>
      <c r="E712" s="3" t="s">
        <v>570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35</v>
      </c>
      <c r="D713" s="39">
        <v>35</v>
      </c>
      <c r="E713" s="3" t="s">
        <v>571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36</v>
      </c>
      <c r="D714" s="39">
        <v>36</v>
      </c>
      <c r="E714" s="3" t="s">
        <v>572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37</v>
      </c>
      <c r="D715" s="39">
        <v>37</v>
      </c>
      <c r="E715" s="3" t="s">
        <v>573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38</v>
      </c>
      <c r="D716" s="39">
        <v>38</v>
      </c>
      <c r="E716" s="3" t="s">
        <v>574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39</v>
      </c>
      <c r="D717" s="39">
        <v>39</v>
      </c>
      <c r="E717" s="3" t="s">
        <v>575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40</v>
      </c>
      <c r="D718" s="39">
        <v>40</v>
      </c>
      <c r="E718" s="3" t="s">
        <v>576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41</v>
      </c>
      <c r="D719" s="39">
        <v>41</v>
      </c>
      <c r="E719" s="3" t="s">
        <v>562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42</v>
      </c>
      <c r="D720" s="39">
        <v>42</v>
      </c>
      <c r="E720" s="3" t="s">
        <v>561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43</v>
      </c>
      <c r="D721" s="39">
        <v>43</v>
      </c>
      <c r="E721" s="3" t="s">
        <v>577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44</v>
      </c>
      <c r="D722" s="39">
        <v>44</v>
      </c>
      <c r="E722" s="3" t="s">
        <v>578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45</v>
      </c>
      <c r="D723" s="39">
        <v>45</v>
      </c>
      <c r="E723" s="3" t="s">
        <v>579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46</v>
      </c>
      <c r="D724" s="39">
        <v>46</v>
      </c>
      <c r="E724" s="3" t="s">
        <v>591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47</v>
      </c>
      <c r="D725" s="39">
        <v>47</v>
      </c>
      <c r="E725" s="3" t="s">
        <v>592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48</v>
      </c>
      <c r="D726" s="39">
        <v>48</v>
      </c>
      <c r="E726" s="3" t="s">
        <v>593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49</v>
      </c>
      <c r="D727" s="39">
        <v>49</v>
      </c>
      <c r="E727" s="3" t="s">
        <v>594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50</v>
      </c>
      <c r="D728" s="39">
        <v>50</v>
      </c>
      <c r="E728" s="3" t="s">
        <v>595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51</v>
      </c>
      <c r="D729" s="39">
        <v>51</v>
      </c>
      <c r="E729" s="3" t="s">
        <v>596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52</v>
      </c>
      <c r="D730" s="39">
        <v>52</v>
      </c>
      <c r="E730" s="3" t="s">
        <v>597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53</v>
      </c>
      <c r="D731" s="39">
        <v>53</v>
      </c>
      <c r="E731" s="3" t="s">
        <v>598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54</v>
      </c>
      <c r="D732" s="39">
        <v>54</v>
      </c>
      <c r="E732" s="3" t="s">
        <v>599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55</v>
      </c>
      <c r="D733" s="39">
        <v>55</v>
      </c>
      <c r="E733" s="3" t="s">
        <v>600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56</v>
      </c>
      <c r="D734" s="39">
        <v>56</v>
      </c>
      <c r="E734" s="3" t="s">
        <v>601</v>
      </c>
      <c r="H734" s="42" t="e">
        <f>IF(#REF!&lt;=#REF!,0,1)</f>
        <v>#REF!</v>
      </c>
    </row>
    <row r="735" spans="1:8" ht="12.75">
      <c r="A735" s="41">
        <f t="shared" si="6"/>
        <v>609535</v>
      </c>
      <c r="B735" s="41">
        <v>22</v>
      </c>
      <c r="C735" s="41">
        <v>0</v>
      </c>
      <c r="D735" s="41">
        <v>0</v>
      </c>
      <c r="E735" s="41" t="e">
        <f>CONCATENATE("Количество ошибок в разделе 22: ",H735)</f>
        <v>#REF!</v>
      </c>
      <c r="F735" s="41"/>
      <c r="G735" s="41"/>
      <c r="H735" s="43" t="e">
        <f>SUM(H736:H756)</f>
        <v>#REF!</v>
      </c>
    </row>
    <row r="736" spans="1:8" ht="12.75">
      <c r="A736" s="39">
        <f t="shared" si="6"/>
        <v>609535</v>
      </c>
      <c r="B736" s="39">
        <v>22</v>
      </c>
      <c r="C736" s="39">
        <v>1</v>
      </c>
      <c r="D736" s="39">
        <v>1</v>
      </c>
      <c r="E736" s="3" t="s">
        <v>602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22</v>
      </c>
      <c r="C737" s="39">
        <v>2</v>
      </c>
      <c r="D737" s="39">
        <v>2</v>
      </c>
      <c r="E737" s="3" t="s">
        <v>603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22</v>
      </c>
      <c r="C738" s="39">
        <v>3</v>
      </c>
      <c r="D738" s="39">
        <v>3</v>
      </c>
      <c r="E738" s="3" t="s">
        <v>341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22</v>
      </c>
      <c r="C739" s="39">
        <v>4</v>
      </c>
      <c r="D739" s="39">
        <v>4</v>
      </c>
      <c r="E739" s="3" t="s">
        <v>604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22</v>
      </c>
      <c r="C740" s="39">
        <v>5</v>
      </c>
      <c r="D740" s="39">
        <v>5</v>
      </c>
      <c r="E740" s="3" t="s">
        <v>605</v>
      </c>
      <c r="H740" s="42" t="e">
        <f>IF(#REF!&lt;=#REF!,0,1)</f>
        <v>#REF!</v>
      </c>
    </row>
    <row r="741" spans="1:8" ht="12.75">
      <c r="A741" s="39">
        <f t="shared" si="6"/>
        <v>609535</v>
      </c>
      <c r="B741" s="39">
        <v>22</v>
      </c>
      <c r="C741" s="39">
        <v>6</v>
      </c>
      <c r="D741" s="39">
        <v>6</v>
      </c>
      <c r="E741" s="3" t="s">
        <v>342</v>
      </c>
      <c r="H741" s="42" t="e">
        <f>IF(#REF!&lt;=#REF!,0,1)</f>
        <v>#REF!</v>
      </c>
    </row>
    <row r="742" spans="1:8" ht="12.75">
      <c r="A742" s="39">
        <f t="shared" si="6"/>
        <v>609535</v>
      </c>
      <c r="B742" s="39">
        <v>22</v>
      </c>
      <c r="C742" s="39">
        <v>7</v>
      </c>
      <c r="D742" s="39">
        <v>7</v>
      </c>
      <c r="E742" s="3" t="s">
        <v>606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8</v>
      </c>
      <c r="D743" s="39">
        <v>8</v>
      </c>
      <c r="E743" s="3" t="s">
        <v>607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9</v>
      </c>
      <c r="D744" s="39">
        <v>9</v>
      </c>
      <c r="E744" s="3" t="s">
        <v>343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10</v>
      </c>
      <c r="D745" s="39">
        <v>10</v>
      </c>
      <c r="E745" s="3" t="s">
        <v>654</v>
      </c>
      <c r="H745" s="42" t="e">
        <f>IF(#REF!&lt;=SUM(#REF!,#REF!),0,1)</f>
        <v>#REF!</v>
      </c>
    </row>
    <row r="746" spans="1:8" ht="12.75">
      <c r="A746" s="39">
        <f t="shared" si="6"/>
        <v>609535</v>
      </c>
      <c r="B746" s="39">
        <v>22</v>
      </c>
      <c r="C746" s="39">
        <v>11</v>
      </c>
      <c r="D746" s="39">
        <v>11</v>
      </c>
      <c r="E746" s="3" t="s">
        <v>655</v>
      </c>
      <c r="H746" s="42" t="e">
        <f>IF(#REF!&lt;=SUM(#REF!,#REF!),0,1)</f>
        <v>#REF!</v>
      </c>
    </row>
    <row r="747" spans="1:8" ht="12.75">
      <c r="A747" s="39">
        <f t="shared" si="6"/>
        <v>609535</v>
      </c>
      <c r="B747" s="39">
        <v>22</v>
      </c>
      <c r="C747" s="39">
        <v>12</v>
      </c>
      <c r="D747" s="39">
        <v>12</v>
      </c>
      <c r="E747" s="3" t="s">
        <v>656</v>
      </c>
      <c r="H747" s="42" t="e">
        <f>IF(#REF!&lt;=SUM(#REF!,#REF!),0,1)</f>
        <v>#REF!</v>
      </c>
    </row>
    <row r="748" spans="1:8" ht="12.75">
      <c r="A748" s="39">
        <f t="shared" si="6"/>
        <v>609535</v>
      </c>
      <c r="B748" s="39">
        <v>22</v>
      </c>
      <c r="C748" s="39">
        <v>13</v>
      </c>
      <c r="D748" s="39">
        <v>13</v>
      </c>
      <c r="E748" s="3" t="s">
        <v>651</v>
      </c>
      <c r="H748" s="42" t="e">
        <f>IF(#REF!&lt;=SUM(#REF!,#REF!),0,1)</f>
        <v>#REF!</v>
      </c>
    </row>
    <row r="749" spans="1:8" ht="12.75">
      <c r="A749" s="39">
        <f t="shared" si="6"/>
        <v>609535</v>
      </c>
      <c r="B749" s="39">
        <v>22</v>
      </c>
      <c r="C749" s="39">
        <v>14</v>
      </c>
      <c r="D749" s="39">
        <v>14</v>
      </c>
      <c r="E749" s="3" t="s">
        <v>652</v>
      </c>
      <c r="H749" s="42" t="e">
        <f>IF(#REF!&lt;=SUM(#REF!,#REF!),0,1)</f>
        <v>#REF!</v>
      </c>
    </row>
    <row r="750" spans="1:8" ht="12.75">
      <c r="A750" s="39">
        <f t="shared" si="6"/>
        <v>609535</v>
      </c>
      <c r="B750" s="39">
        <v>22</v>
      </c>
      <c r="C750" s="39">
        <v>15</v>
      </c>
      <c r="D750" s="39">
        <v>15</v>
      </c>
      <c r="E750" s="3" t="s">
        <v>653</v>
      </c>
      <c r="H750" s="42" t="e">
        <f>IF(#REF!&lt;=SUM(#REF!,#REF!),0,1)</f>
        <v>#REF!</v>
      </c>
    </row>
    <row r="751" spans="1:8" ht="12.75">
      <c r="A751" s="39">
        <f t="shared" si="6"/>
        <v>609535</v>
      </c>
      <c r="B751" s="39">
        <v>22</v>
      </c>
      <c r="C751" s="39">
        <v>16</v>
      </c>
      <c r="D751" s="39">
        <v>16</v>
      </c>
      <c r="E751" s="3" t="s">
        <v>645</v>
      </c>
      <c r="H751" s="42" t="e">
        <f>IF(#REF!&lt;=#REF!,0,1)</f>
        <v>#REF!</v>
      </c>
    </row>
    <row r="752" spans="1:8" ht="12.75">
      <c r="A752" s="39">
        <f t="shared" si="6"/>
        <v>609535</v>
      </c>
      <c r="B752" s="39">
        <v>22</v>
      </c>
      <c r="C752" s="39">
        <v>17</v>
      </c>
      <c r="D752" s="39">
        <v>17</v>
      </c>
      <c r="E752" s="3" t="s">
        <v>646</v>
      </c>
      <c r="H752" s="42" t="e">
        <f>IF(#REF!&lt;=#REF!,0,1)</f>
        <v>#REF!</v>
      </c>
    </row>
    <row r="753" spans="1:8" ht="12.75">
      <c r="A753" s="39">
        <f t="shared" si="6"/>
        <v>609535</v>
      </c>
      <c r="B753" s="39">
        <v>22</v>
      </c>
      <c r="C753" s="39">
        <v>18</v>
      </c>
      <c r="D753" s="39">
        <v>18</v>
      </c>
      <c r="E753" s="3" t="s">
        <v>647</v>
      </c>
      <c r="H753" s="42" t="e">
        <f>IF(#REF!&lt;=#REF!,0,1)</f>
        <v>#REF!</v>
      </c>
    </row>
    <row r="754" spans="1:8" ht="12.75">
      <c r="A754" s="39">
        <f t="shared" si="6"/>
        <v>609535</v>
      </c>
      <c r="B754" s="39">
        <v>22</v>
      </c>
      <c r="C754" s="39">
        <v>19</v>
      </c>
      <c r="D754" s="39">
        <v>19</v>
      </c>
      <c r="E754" s="3" t="s">
        <v>648</v>
      </c>
      <c r="H754" s="42" t="e">
        <f>IF(#REF!&lt;=#REF!,0,1)</f>
        <v>#REF!</v>
      </c>
    </row>
    <row r="755" spans="1:8" ht="12.75">
      <c r="A755" s="39">
        <f t="shared" si="6"/>
        <v>609535</v>
      </c>
      <c r="B755" s="39">
        <v>22</v>
      </c>
      <c r="C755" s="39">
        <v>20</v>
      </c>
      <c r="D755" s="39">
        <v>20</v>
      </c>
      <c r="E755" s="3" t="s">
        <v>649</v>
      </c>
      <c r="H755" s="42" t="e">
        <f>IF(#REF!&lt;=#REF!,0,1)</f>
        <v>#REF!</v>
      </c>
    </row>
    <row r="756" spans="1:8" ht="12.75">
      <c r="A756" s="39">
        <f t="shared" si="6"/>
        <v>609535</v>
      </c>
      <c r="B756" s="39">
        <v>22</v>
      </c>
      <c r="C756" s="39">
        <v>21</v>
      </c>
      <c r="D756" s="39">
        <v>21</v>
      </c>
      <c r="E756" s="3" t="s">
        <v>650</v>
      </c>
      <c r="H756" s="42" t="e">
        <f>IF(#REF!&lt;=#REF!,0,1)</f>
        <v>#REF!</v>
      </c>
    </row>
    <row r="757" spans="1:8" ht="12.75">
      <c r="A757" s="41">
        <f t="shared" si="6"/>
        <v>609535</v>
      </c>
      <c r="B757" s="41">
        <v>23</v>
      </c>
      <c r="C757" s="41">
        <v>0</v>
      </c>
      <c r="D757" s="41">
        <v>0</v>
      </c>
      <c r="E757" s="41" t="e">
        <f>CONCATENATE("Межраздельный контроль - количество ошибок: ",H757)</f>
        <v>#REF!</v>
      </c>
      <c r="F757" s="41"/>
      <c r="G757" s="41"/>
      <c r="H757" s="43" t="e">
        <f>SUM(H758:H853)</f>
        <v>#REF!</v>
      </c>
    </row>
    <row r="758" spans="1:8" ht="12.75">
      <c r="A758" s="39">
        <f t="shared" si="6"/>
        <v>609535</v>
      </c>
      <c r="B758" s="39">
        <v>23</v>
      </c>
      <c r="C758" s="39">
        <v>1</v>
      </c>
      <c r="D758" s="39">
        <v>1</v>
      </c>
      <c r="E758" s="3" t="s">
        <v>608</v>
      </c>
      <c r="H758" s="42" t="e">
        <f>IF(#REF!=SUM(#REF!,#REF!,#REF!),0,1)</f>
        <v>#REF!</v>
      </c>
    </row>
    <row r="759" spans="1:8" ht="12.75">
      <c r="A759" s="39">
        <f t="shared" si="6"/>
        <v>609535</v>
      </c>
      <c r="B759" s="39">
        <v>23</v>
      </c>
      <c r="C759" s="39">
        <v>2</v>
      </c>
      <c r="D759" s="39">
        <v>2</v>
      </c>
      <c r="E759" s="3" t="s">
        <v>621</v>
      </c>
      <c r="H759" s="42" t="e">
        <f>IF(SUM(#REF!)=SUM(#REF!,#REF!,#REF!),0,1)</f>
        <v>#REF!</v>
      </c>
    </row>
    <row r="760" spans="1:8" ht="12.75">
      <c r="A760" s="39">
        <f t="shared" si="6"/>
        <v>609535</v>
      </c>
      <c r="B760" s="39">
        <v>23</v>
      </c>
      <c r="C760" s="39">
        <v>3</v>
      </c>
      <c r="D760" s="39">
        <v>3</v>
      </c>
      <c r="E760" s="3" t="s">
        <v>622</v>
      </c>
      <c r="H760" s="42" t="e">
        <f>IF(#REF!=SUM(#REF!,#REF!,#REF!),0,1)</f>
        <v>#REF!</v>
      </c>
    </row>
    <row r="761" spans="1:8" ht="12.75">
      <c r="A761" s="39">
        <f t="shared" si="6"/>
        <v>609535</v>
      </c>
      <c r="B761" s="39">
        <v>23</v>
      </c>
      <c r="C761" s="39">
        <v>4</v>
      </c>
      <c r="D761" s="39">
        <v>4</v>
      </c>
      <c r="E761" s="3" t="s">
        <v>623</v>
      </c>
      <c r="H761" s="42" t="e">
        <f>IF(#REF!=SUM(#REF!,#REF!,#REF!),0,1)</f>
        <v>#REF!</v>
      </c>
    </row>
    <row r="762" spans="1:8" ht="12.75">
      <c r="A762" s="39">
        <f t="shared" si="6"/>
        <v>609535</v>
      </c>
      <c r="B762" s="39">
        <v>23</v>
      </c>
      <c r="C762" s="39">
        <v>5</v>
      </c>
      <c r="D762" s="39">
        <v>5</v>
      </c>
      <c r="E762" s="3" t="s">
        <v>624</v>
      </c>
      <c r="H762" s="42" t="e">
        <f>IF(#REF!=SUM(#REF!,#REF!,#REF!),0,1)</f>
        <v>#REF!</v>
      </c>
    </row>
    <row r="763" spans="1:8" ht="12.75">
      <c r="A763" s="39">
        <f t="shared" si="6"/>
        <v>609535</v>
      </c>
      <c r="B763" s="39">
        <v>23</v>
      </c>
      <c r="C763" s="39">
        <v>6</v>
      </c>
      <c r="D763" s="39">
        <v>6</v>
      </c>
      <c r="E763" s="3" t="s">
        <v>625</v>
      </c>
      <c r="H763" s="42" t="e">
        <f>IF(SUM(#REF!)=SUM(#REF!,#REF!,#REF!),0,1)</f>
        <v>#REF!</v>
      </c>
    </row>
    <row r="764" spans="1:8" ht="12.75">
      <c r="A764" s="39">
        <f t="shared" si="6"/>
        <v>609535</v>
      </c>
      <c r="B764" s="39">
        <v>23</v>
      </c>
      <c r="C764" s="39">
        <v>7</v>
      </c>
      <c r="D764" s="39">
        <v>7</v>
      </c>
      <c r="E764" s="3" t="s">
        <v>626</v>
      </c>
      <c r="H764" s="42" t="e">
        <f>IF(SUM(#REF!)=SUM(#REF!,#REF!,#REF!),0,1)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8</v>
      </c>
      <c r="D765" s="39">
        <v>8</v>
      </c>
      <c r="E765" s="3" t="s">
        <v>627</v>
      </c>
      <c r="H765" s="42" t="e">
        <f>IF(#REF!=SUM(#REF!,#REF!,#REF!),0,1)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9</v>
      </c>
      <c r="D766" s="39">
        <v>9</v>
      </c>
      <c r="E766" s="3" t="s">
        <v>628</v>
      </c>
      <c r="H766" s="42" t="e">
        <f>IF(#REF!&lt;=SUM(#REF!),0,1)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10</v>
      </c>
      <c r="D767" s="39">
        <v>10</v>
      </c>
      <c r="E767" s="3" t="s">
        <v>629</v>
      </c>
      <c r="H767" s="42" t="e">
        <f>IF(#REF!&lt;=SUM(#REF!),0,1)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11</v>
      </c>
      <c r="D768" s="39">
        <v>11</v>
      </c>
      <c r="E768" s="3" t="s">
        <v>630</v>
      </c>
      <c r="H768" s="42" t="e">
        <f>IF(#REF!&lt;=SUM(#REF!),0,1)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12</v>
      </c>
      <c r="D769" s="39">
        <v>12</v>
      </c>
      <c r="E769" s="3" t="s">
        <v>10</v>
      </c>
      <c r="H769" s="42" t="e">
        <f>IF(#REF!&gt;=#REF!,0,1)</f>
        <v>#REF!</v>
      </c>
    </row>
    <row r="770" spans="1:8" ht="12.75">
      <c r="A770" s="39">
        <f t="shared" si="6"/>
        <v>609535</v>
      </c>
      <c r="B770" s="39">
        <v>23</v>
      </c>
      <c r="C770" s="39">
        <v>13</v>
      </c>
      <c r="D770" s="39">
        <v>13</v>
      </c>
      <c r="E770" s="3" t="s">
        <v>11</v>
      </c>
      <c r="H770" s="42" t="e">
        <f>IF(#REF!&lt;=SUM(#REF!,#REF!,#REF!,#REF!,#REF!,#REF!,#REF!,#REF!),0,1)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14</v>
      </c>
      <c r="D771" s="39">
        <v>14</v>
      </c>
      <c r="E771" s="3" t="s">
        <v>12</v>
      </c>
      <c r="H771" s="42" t="e">
        <f>IF(#REF!&lt;=SUM(#REF!,#REF!,#REF!,#REF!,#REF!,#REF!,#REF!,#REF!),0,1)</f>
        <v>#REF!</v>
      </c>
    </row>
    <row r="772" spans="1:8" ht="12.75">
      <c r="A772" s="39">
        <f t="shared" si="6"/>
        <v>609535</v>
      </c>
      <c r="B772" s="39">
        <v>23</v>
      </c>
      <c r="C772" s="39">
        <v>15</v>
      </c>
      <c r="D772" s="39">
        <v>15</v>
      </c>
      <c r="E772" s="3" t="s">
        <v>13</v>
      </c>
      <c r="H772" s="42" t="e">
        <f>IF(#REF!&lt;=SUM(#REF!,#REF!,#REF!,#REF!,#REF!,#REF!,#REF!,#REF!),0,1)</f>
        <v>#REF!</v>
      </c>
    </row>
    <row r="773" spans="1:8" ht="12.75">
      <c r="A773" s="39">
        <f t="shared" si="6"/>
        <v>609535</v>
      </c>
      <c r="B773" s="39">
        <v>23</v>
      </c>
      <c r="C773" s="39">
        <v>16</v>
      </c>
      <c r="D773" s="39">
        <v>16</v>
      </c>
      <c r="E773" s="3" t="s">
        <v>14</v>
      </c>
      <c r="H773" s="42" t="e">
        <f>IF(#REF!&lt;=SUM(#REF!,#REF!,#REF!,#REF!,#REF!,#REF!,#REF!,#REF!),0,1)</f>
        <v>#REF!</v>
      </c>
    </row>
    <row r="774" spans="1:8" ht="12.75">
      <c r="A774" s="39">
        <f>P_3</f>
        <v>609535</v>
      </c>
      <c r="B774" s="39">
        <v>23</v>
      </c>
      <c r="C774" s="39">
        <v>17</v>
      </c>
      <c r="D774" s="39">
        <v>17</v>
      </c>
      <c r="E774" s="3" t="s">
        <v>634</v>
      </c>
      <c r="H774" s="42" t="e">
        <f>IF(#REF!=#REF!,0,1)</f>
        <v>#REF!</v>
      </c>
    </row>
    <row r="775" spans="1:8" ht="12.75">
      <c r="A775" s="39">
        <f>P_3</f>
        <v>609535</v>
      </c>
      <c r="B775" s="39">
        <v>23</v>
      </c>
      <c r="C775" s="39">
        <v>18</v>
      </c>
      <c r="D775" s="39">
        <v>18</v>
      </c>
      <c r="E775" s="3" t="s">
        <v>635</v>
      </c>
      <c r="H775" s="42" t="e">
        <f>IF(#REF!=#REF!,0,1)</f>
        <v>#REF!</v>
      </c>
    </row>
    <row r="776" spans="1:8" ht="12.75">
      <c r="A776" s="39">
        <f>P_3</f>
        <v>609535</v>
      </c>
      <c r="B776" s="39">
        <v>23</v>
      </c>
      <c r="C776" s="39">
        <v>19</v>
      </c>
      <c r="D776" s="39">
        <v>19</v>
      </c>
      <c r="E776" s="3" t="s">
        <v>636</v>
      </c>
      <c r="H776" s="42" t="e">
        <f>IF(#REF!=#REF!,0,1)</f>
        <v>#REF!</v>
      </c>
    </row>
    <row r="777" spans="1:8" ht="12.75">
      <c r="A777" s="39">
        <f aca="true" t="shared" si="7" ref="A777:A840">P_3</f>
        <v>609535</v>
      </c>
      <c r="B777" s="39">
        <v>23</v>
      </c>
      <c r="C777" s="39">
        <v>20</v>
      </c>
      <c r="D777" s="39">
        <v>20</v>
      </c>
      <c r="E777" s="3" t="s">
        <v>637</v>
      </c>
      <c r="H777" s="42" t="e">
        <f>IF(#REF!=SUM(#REF!),0,1)</f>
        <v>#REF!</v>
      </c>
    </row>
    <row r="778" spans="1:8" ht="12.75">
      <c r="A778" s="39">
        <f t="shared" si="7"/>
        <v>609535</v>
      </c>
      <c r="B778" s="39">
        <v>23</v>
      </c>
      <c r="C778" s="39">
        <v>21</v>
      </c>
      <c r="D778" s="39">
        <v>21</v>
      </c>
      <c r="E778" s="3" t="s">
        <v>638</v>
      </c>
      <c r="H778" s="42" t="e">
        <f>IF(#REF!=#REF!,0,1)</f>
        <v>#REF!</v>
      </c>
    </row>
    <row r="779" spans="1:8" ht="12.75">
      <c r="A779" s="39">
        <f t="shared" si="7"/>
        <v>609535</v>
      </c>
      <c r="B779" s="39">
        <v>23</v>
      </c>
      <c r="C779" s="39">
        <v>22</v>
      </c>
      <c r="D779" s="39">
        <v>22</v>
      </c>
      <c r="E779" s="3" t="s">
        <v>639</v>
      </c>
      <c r="H779" s="42" t="e">
        <f>IF(#REF!=SUM(#REF!),0,1)</f>
        <v>#REF!</v>
      </c>
    </row>
    <row r="780" spans="1:8" ht="12.75">
      <c r="A780" s="39">
        <f t="shared" si="7"/>
        <v>609535</v>
      </c>
      <c r="B780" s="39">
        <v>23</v>
      </c>
      <c r="C780" s="39">
        <v>23</v>
      </c>
      <c r="D780" s="39">
        <v>23</v>
      </c>
      <c r="E780" s="3" t="s">
        <v>33</v>
      </c>
      <c r="H780" s="42" t="e">
        <f>IF(#REF!&lt;=SUM(#REF!,#REF!,#REF!,#REF!,#REF!,#REF!,#REF!,#REF!),0,1)</f>
        <v>#REF!</v>
      </c>
    </row>
    <row r="781" spans="1:8" ht="12.75">
      <c r="A781" s="39">
        <f t="shared" si="7"/>
        <v>609535</v>
      </c>
      <c r="B781" s="39">
        <v>23</v>
      </c>
      <c r="C781" s="39">
        <v>24</v>
      </c>
      <c r="D781" s="39">
        <v>24</v>
      </c>
      <c r="E781" s="3" t="s">
        <v>34</v>
      </c>
      <c r="H781" s="42" t="e">
        <f>IF(#REF!&lt;=SUM(#REF!,#REF!,#REF!,#REF!,#REF!,#REF!,#REF!,#REF!,#REF!),0,1)</f>
        <v>#REF!</v>
      </c>
    </row>
    <row r="782" spans="1:8" ht="12.75">
      <c r="A782" s="39">
        <f t="shared" si="7"/>
        <v>609535</v>
      </c>
      <c r="B782" s="39">
        <v>23</v>
      </c>
      <c r="C782" s="39">
        <v>25</v>
      </c>
      <c r="D782" s="39">
        <v>25</v>
      </c>
      <c r="E782" s="3" t="s">
        <v>35</v>
      </c>
      <c r="H782" s="42" t="e">
        <f>IF(1!P38&lt;=SUM(#REF!,#REF!,#REF!,#REF!,#REF!,#REF!,#REF!,#REF!,#REF!),0,1)</f>
        <v>#REF!</v>
      </c>
    </row>
    <row r="783" spans="1:8" ht="12.75">
      <c r="A783" s="39">
        <f t="shared" si="7"/>
        <v>609535</v>
      </c>
      <c r="B783" s="39">
        <v>23</v>
      </c>
      <c r="C783" s="39">
        <v>26</v>
      </c>
      <c r="D783" s="39">
        <v>26</v>
      </c>
      <c r="E783" s="3" t="s">
        <v>36</v>
      </c>
      <c r="H783" s="42" t="e">
        <f>IF(#REF!=#REF!,0,1)</f>
        <v>#REF!</v>
      </c>
    </row>
    <row r="784" spans="1:8" ht="12.75">
      <c r="A784" s="39">
        <f t="shared" si="7"/>
        <v>609535</v>
      </c>
      <c r="B784" s="39">
        <v>23</v>
      </c>
      <c r="C784" s="39">
        <v>27</v>
      </c>
      <c r="D784" s="39">
        <v>27</v>
      </c>
      <c r="E784" s="3" t="s">
        <v>37</v>
      </c>
      <c r="H784" s="42" t="e">
        <f>IF(#REF!=#REF!,0,1)</f>
        <v>#REF!</v>
      </c>
    </row>
    <row r="785" spans="1:8" ht="12.75">
      <c r="A785" s="39">
        <f t="shared" si="7"/>
        <v>609535</v>
      </c>
      <c r="B785" s="39">
        <v>23</v>
      </c>
      <c r="C785" s="39">
        <v>28</v>
      </c>
      <c r="D785" s="39">
        <v>28</v>
      </c>
      <c r="E785" s="3" t="s">
        <v>38</v>
      </c>
      <c r="H785" s="42" t="e">
        <f>IF(#REF!&lt;=#REF!,0,1)</f>
        <v>#REF!</v>
      </c>
    </row>
    <row r="786" spans="1:8" ht="12.75">
      <c r="A786" s="39">
        <f t="shared" si="7"/>
        <v>609535</v>
      </c>
      <c r="B786" s="39">
        <v>23</v>
      </c>
      <c r="C786" s="39">
        <v>29</v>
      </c>
      <c r="D786" s="39">
        <v>29</v>
      </c>
      <c r="E786" s="3" t="s">
        <v>39</v>
      </c>
      <c r="H786" s="42" t="e">
        <f>IF(#REF!&lt;=#REF!,0,1)</f>
        <v>#REF!</v>
      </c>
    </row>
    <row r="787" spans="1:8" ht="12.75">
      <c r="A787" s="39">
        <f t="shared" si="7"/>
        <v>609535</v>
      </c>
      <c r="B787" s="39">
        <v>23</v>
      </c>
      <c r="C787" s="39">
        <v>30</v>
      </c>
      <c r="D787" s="39">
        <v>30</v>
      </c>
      <c r="E787" s="3" t="s">
        <v>40</v>
      </c>
      <c r="H787" s="42" t="e">
        <f>IF(#REF!&lt;=#REF!,0,1)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31</v>
      </c>
      <c r="D788" s="39">
        <v>31</v>
      </c>
      <c r="E788" s="3" t="s">
        <v>47</v>
      </c>
      <c r="H788" s="42" t="e">
        <f>IF(#REF!=SUM(#REF!,#REF!,#REF!,#REF!,#REF!,#REF!,#REF!,#REF!),0,1)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32</v>
      </c>
      <c r="D789" s="39">
        <v>32</v>
      </c>
      <c r="E789" s="3" t="s">
        <v>48</v>
      </c>
      <c r="H789" s="42" t="e">
        <f>IF(#REF!=SUM(#REF!,#REF!,#REF!,#REF!,#REF!,#REF!,#REF!,#REF!),0,1)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33</v>
      </c>
      <c r="D790" s="39">
        <v>33</v>
      </c>
      <c r="E790" s="3" t="s">
        <v>49</v>
      </c>
      <c r="H790" s="42" t="e">
        <f>IF(#REF!=SUM(#REF!,#REF!,#REF!,#REF!,#REF!,#REF!,#REF!,#REF!),0,1)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34</v>
      </c>
      <c r="D791" s="39">
        <v>34</v>
      </c>
      <c r="E791" s="3" t="s">
        <v>50</v>
      </c>
      <c r="H791" s="42" t="e">
        <f>IF(#REF!=SUM(#REF!,#REF!,#REF!,#REF!,#REF!,#REF!,#REF!,#REF!),0,1)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35</v>
      </c>
      <c r="D792" s="39">
        <v>35</v>
      </c>
      <c r="E792" s="3" t="s">
        <v>51</v>
      </c>
      <c r="H792" s="42" t="e">
        <f>IF(#REF!=SUM(#REF!,#REF!,#REF!,#REF!,#REF!,#REF!,#REF!,#REF!),0,1)</f>
        <v>#REF!</v>
      </c>
    </row>
    <row r="793" spans="1:8" ht="12.75">
      <c r="A793" s="39">
        <f t="shared" si="7"/>
        <v>609535</v>
      </c>
      <c r="B793" s="39">
        <v>23</v>
      </c>
      <c r="C793" s="39">
        <v>36</v>
      </c>
      <c r="D793" s="39">
        <v>36</v>
      </c>
      <c r="E793" s="3" t="s">
        <v>52</v>
      </c>
      <c r="H793" s="42" t="e">
        <f>IF(#REF!=SUM(#REF!,#REF!,#REF!,#REF!,#REF!,#REF!,#REF!,#REF!),0,1)</f>
        <v>#REF!</v>
      </c>
    </row>
    <row r="794" spans="1:8" ht="12.75">
      <c r="A794" s="39">
        <f t="shared" si="7"/>
        <v>609535</v>
      </c>
      <c r="B794" s="39">
        <v>23</v>
      </c>
      <c r="C794" s="39">
        <v>37</v>
      </c>
      <c r="D794" s="39">
        <v>37</v>
      </c>
      <c r="E794" s="3" t="s">
        <v>53</v>
      </c>
      <c r="H794" s="42" t="e">
        <f>IF(#REF!=SUM(#REF!,#REF!,#REF!,#REF!,#REF!,#REF!,#REF!,#REF!),0,1)</f>
        <v>#REF!</v>
      </c>
    </row>
    <row r="795" spans="1:8" ht="12.75">
      <c r="A795" s="39">
        <f t="shared" si="7"/>
        <v>609535</v>
      </c>
      <c r="B795" s="39">
        <v>23</v>
      </c>
      <c r="C795" s="39">
        <v>38</v>
      </c>
      <c r="D795" s="39">
        <v>38</v>
      </c>
      <c r="E795" s="3" t="s">
        <v>54</v>
      </c>
      <c r="H795" s="42" t="e">
        <f>IF(#REF!=SUM(#REF!,#REF!,#REF!,#REF!,#REF!,#REF!,#REF!,#REF!),0,1)</f>
        <v>#REF!</v>
      </c>
    </row>
    <row r="796" spans="1:8" ht="12.75">
      <c r="A796" s="39">
        <f t="shared" si="7"/>
        <v>609535</v>
      </c>
      <c r="B796" s="39">
        <v>23</v>
      </c>
      <c r="C796" s="39">
        <v>39</v>
      </c>
      <c r="D796" s="39">
        <v>39</v>
      </c>
      <c r="E796" s="3" t="s">
        <v>55</v>
      </c>
      <c r="H796" s="42" t="e">
        <f>IF(#REF!=SUM(#REF!,#REF!,#REF!,#REF!,#REF!,#REF!,#REF!,#REF!),0,1)</f>
        <v>#REF!</v>
      </c>
    </row>
    <row r="797" spans="1:8" ht="12.75">
      <c r="A797" s="39">
        <f t="shared" si="7"/>
        <v>609535</v>
      </c>
      <c r="B797" s="39">
        <v>23</v>
      </c>
      <c r="C797" s="39">
        <v>40</v>
      </c>
      <c r="D797" s="39">
        <v>40</v>
      </c>
      <c r="E797" s="3" t="s">
        <v>56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41</v>
      </c>
      <c r="D798" s="39">
        <v>41</v>
      </c>
      <c r="E798" s="3" t="s">
        <v>57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42</v>
      </c>
      <c r="D799" s="39">
        <v>42</v>
      </c>
      <c r="E799" s="3" t="s">
        <v>58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43</v>
      </c>
      <c r="D800" s="39">
        <v>43</v>
      </c>
      <c r="E800" s="3" t="s">
        <v>59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44</v>
      </c>
      <c r="D801" s="39">
        <v>44</v>
      </c>
      <c r="E801" s="3" t="s">
        <v>60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45</v>
      </c>
      <c r="D802" s="39">
        <v>45</v>
      </c>
      <c r="E802" s="3" t="s">
        <v>61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46</v>
      </c>
      <c r="D803" s="39">
        <v>46</v>
      </c>
      <c r="E803" s="3" t="s">
        <v>41</v>
      </c>
      <c r="H803" s="42" t="e">
        <f>IF(#REF!&lt;=#REF!,0,1)</f>
        <v>#REF!</v>
      </c>
    </row>
    <row r="804" spans="1:8" ht="12.75">
      <c r="A804" s="39">
        <f t="shared" si="7"/>
        <v>609535</v>
      </c>
      <c r="B804" s="39">
        <v>23</v>
      </c>
      <c r="C804" s="39">
        <v>47</v>
      </c>
      <c r="D804" s="39">
        <v>47</v>
      </c>
      <c r="E804" s="3" t="s">
        <v>42</v>
      </c>
      <c r="H804" s="42" t="e">
        <f>IF(#REF!&lt;=#REF!,0,1)</f>
        <v>#REF!</v>
      </c>
    </row>
    <row r="805" spans="1:8" ht="12.75">
      <c r="A805" s="39">
        <f t="shared" si="7"/>
        <v>609535</v>
      </c>
      <c r="B805" s="39">
        <v>23</v>
      </c>
      <c r="C805" s="39">
        <v>48</v>
      </c>
      <c r="D805" s="39">
        <v>48</v>
      </c>
      <c r="E805" s="3" t="s">
        <v>43</v>
      </c>
      <c r="H805" s="42" t="e">
        <f>IF(#REF!&lt;=#REF!,0,1)</f>
        <v>#REF!</v>
      </c>
    </row>
    <row r="806" spans="1:8" ht="12.75">
      <c r="A806" s="39">
        <f t="shared" si="7"/>
        <v>609535</v>
      </c>
      <c r="B806" s="39">
        <v>23</v>
      </c>
      <c r="C806" s="39">
        <v>49</v>
      </c>
      <c r="D806" s="39">
        <v>49</v>
      </c>
      <c r="E806" s="3" t="s">
        <v>44</v>
      </c>
      <c r="H806" s="42" t="e">
        <f>IF(#REF!&lt;=#REF!,0,1)</f>
        <v>#REF!</v>
      </c>
    </row>
    <row r="807" spans="1:8" ht="12.75">
      <c r="A807" s="39">
        <f t="shared" si="7"/>
        <v>609535</v>
      </c>
      <c r="B807" s="39">
        <v>23</v>
      </c>
      <c r="C807" s="39">
        <v>50</v>
      </c>
      <c r="D807" s="39">
        <v>50</v>
      </c>
      <c r="E807" s="3" t="s">
        <v>45</v>
      </c>
      <c r="H807" s="42" t="e">
        <f>IF(#REF!&lt;=#REF!,0,1)</f>
        <v>#REF!</v>
      </c>
    </row>
    <row r="808" spans="1:8" ht="12.75">
      <c r="A808" s="39">
        <f t="shared" si="7"/>
        <v>609535</v>
      </c>
      <c r="B808" s="39">
        <v>23</v>
      </c>
      <c r="C808" s="39">
        <v>51</v>
      </c>
      <c r="D808" s="39">
        <v>51</v>
      </c>
      <c r="E808" s="3" t="s">
        <v>46</v>
      </c>
      <c r="H808" s="42" t="e">
        <f>IF(#REF!&lt;=#REF!,0,1)</f>
        <v>#REF!</v>
      </c>
    </row>
    <row r="809" spans="1:8" s="52" customFormat="1" ht="12.75">
      <c r="A809" s="52">
        <f t="shared" si="7"/>
        <v>609535</v>
      </c>
      <c r="B809" s="52">
        <v>23</v>
      </c>
      <c r="C809" s="52">
        <v>52</v>
      </c>
      <c r="D809" s="52">
        <v>52</v>
      </c>
      <c r="E809" s="53" t="s">
        <v>333</v>
      </c>
      <c r="H809" s="54" t="e">
        <f>IF(#REF!&lt;=#REF!,0,1)</f>
        <v>#REF!</v>
      </c>
    </row>
    <row r="810" spans="1:8" s="52" customFormat="1" ht="12.75">
      <c r="A810" s="52">
        <f t="shared" si="7"/>
        <v>609535</v>
      </c>
      <c r="B810" s="52">
        <v>23</v>
      </c>
      <c r="C810" s="52">
        <v>53</v>
      </c>
      <c r="D810" s="52">
        <v>53</v>
      </c>
      <c r="E810" s="53" t="s">
        <v>334</v>
      </c>
      <c r="H810" s="54" t="e">
        <f>IF(#REF!&lt;=#REF!,0,1)</f>
        <v>#REF!</v>
      </c>
    </row>
    <row r="811" spans="1:8" s="52" customFormat="1" ht="12.75">
      <c r="A811" s="52">
        <f t="shared" si="7"/>
        <v>609535</v>
      </c>
      <c r="B811" s="52">
        <v>23</v>
      </c>
      <c r="C811" s="52">
        <v>54</v>
      </c>
      <c r="D811" s="52">
        <v>54</v>
      </c>
      <c r="E811" s="53" t="s">
        <v>335</v>
      </c>
      <c r="H811" s="54" t="e">
        <f>IF(#REF!&lt;=#REF!,0,1)</f>
        <v>#REF!</v>
      </c>
    </row>
    <row r="812" spans="1:8" s="52" customFormat="1" ht="12.75">
      <c r="A812" s="52">
        <f t="shared" si="7"/>
        <v>609535</v>
      </c>
      <c r="B812" s="52">
        <v>23</v>
      </c>
      <c r="C812" s="52">
        <v>55</v>
      </c>
      <c r="D812" s="52">
        <v>55</v>
      </c>
      <c r="E812" s="53" t="s">
        <v>640</v>
      </c>
      <c r="H812" s="54" t="e">
        <f>IF(#REF!&lt;=#REF!,0,1)</f>
        <v>#REF!</v>
      </c>
    </row>
    <row r="813" spans="1:8" s="52" customFormat="1" ht="12.75">
      <c r="A813" s="52">
        <f t="shared" si="7"/>
        <v>609535</v>
      </c>
      <c r="B813" s="52">
        <v>23</v>
      </c>
      <c r="C813" s="52">
        <v>56</v>
      </c>
      <c r="D813" s="52">
        <v>56</v>
      </c>
      <c r="E813" s="53" t="s">
        <v>641</v>
      </c>
      <c r="H813" s="54" t="e">
        <f>IF(#REF!&lt;=#REF!,0,1)</f>
        <v>#REF!</v>
      </c>
    </row>
    <row r="814" spans="1:8" s="52" customFormat="1" ht="12.75">
      <c r="A814" s="52">
        <f t="shared" si="7"/>
        <v>609535</v>
      </c>
      <c r="B814" s="52">
        <v>23</v>
      </c>
      <c r="C814" s="52">
        <v>57</v>
      </c>
      <c r="D814" s="52">
        <v>57</v>
      </c>
      <c r="E814" s="53" t="s">
        <v>338</v>
      </c>
      <c r="H814" s="54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58</v>
      </c>
      <c r="D815" s="39">
        <v>58</v>
      </c>
      <c r="E815" s="3" t="s">
        <v>239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59</v>
      </c>
      <c r="D816" s="39">
        <v>59</v>
      </c>
      <c r="E816" s="3" t="s">
        <v>240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60</v>
      </c>
      <c r="D817" s="39">
        <v>60</v>
      </c>
      <c r="E817" s="3" t="s">
        <v>241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61</v>
      </c>
      <c r="D818" s="39">
        <v>61</v>
      </c>
      <c r="E818" s="3" t="s">
        <v>242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62</v>
      </c>
      <c r="D819" s="39">
        <v>62</v>
      </c>
      <c r="E819" s="3" t="s">
        <v>243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63</v>
      </c>
      <c r="D820" s="39">
        <v>63</v>
      </c>
      <c r="E820" s="3" t="s">
        <v>244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64</v>
      </c>
      <c r="D821" s="39">
        <v>64</v>
      </c>
      <c r="E821" s="3" t="s">
        <v>245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65</v>
      </c>
      <c r="D822" s="39">
        <v>65</v>
      </c>
      <c r="E822" s="3" t="s">
        <v>246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66</v>
      </c>
      <c r="D823" s="39">
        <v>66</v>
      </c>
      <c r="E823" s="3" t="s">
        <v>247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67</v>
      </c>
      <c r="D824" s="39">
        <v>67</v>
      </c>
      <c r="E824" s="3" t="s">
        <v>248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68</v>
      </c>
      <c r="D825" s="39">
        <v>68</v>
      </c>
      <c r="E825" s="3" t="s">
        <v>249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69</v>
      </c>
      <c r="D826" s="39">
        <v>69</v>
      </c>
      <c r="E826" s="3" t="s">
        <v>250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70</v>
      </c>
      <c r="D827" s="39">
        <v>70</v>
      </c>
      <c r="E827" s="3" t="s">
        <v>251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71</v>
      </c>
      <c r="D828" s="39">
        <v>71</v>
      </c>
      <c r="E828" s="3" t="s">
        <v>252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72</v>
      </c>
      <c r="D829" s="39">
        <v>72</v>
      </c>
      <c r="E829" s="3" t="s">
        <v>253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73</v>
      </c>
      <c r="D830" s="39">
        <v>73</v>
      </c>
      <c r="E830" s="3" t="s">
        <v>254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74</v>
      </c>
      <c r="D831" s="39">
        <v>74</v>
      </c>
      <c r="E831" s="3" t="s">
        <v>255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75</v>
      </c>
      <c r="D832" s="39">
        <v>75</v>
      </c>
      <c r="E832" s="3" t="s">
        <v>256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76</v>
      </c>
      <c r="D833" s="39">
        <v>76</v>
      </c>
      <c r="E833" s="3" t="s">
        <v>257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77</v>
      </c>
      <c r="D834" s="39">
        <v>77</v>
      </c>
      <c r="E834" s="3" t="s">
        <v>258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78</v>
      </c>
      <c r="D835" s="39">
        <v>78</v>
      </c>
      <c r="E835" s="3" t="s">
        <v>259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79</v>
      </c>
      <c r="D836" s="39">
        <v>79</v>
      </c>
      <c r="E836" s="3" t="s">
        <v>260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80</v>
      </c>
      <c r="D837" s="39">
        <v>80</v>
      </c>
      <c r="E837" s="3" t="s">
        <v>261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81</v>
      </c>
      <c r="D838" s="39">
        <v>81</v>
      </c>
      <c r="E838" s="3" t="s">
        <v>262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82</v>
      </c>
      <c r="D839" s="39">
        <v>82</v>
      </c>
      <c r="E839" s="3" t="s">
        <v>1156</v>
      </c>
      <c r="H839" s="42" t="e">
        <f>IF(#REF!=#REF!,0,1)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83</v>
      </c>
      <c r="D840" s="39">
        <v>83</v>
      </c>
      <c r="E840" s="3" t="s">
        <v>1157</v>
      </c>
      <c r="H840" s="42" t="e">
        <f>IF(#REF!=#REF!,0,1)</f>
        <v>#REF!</v>
      </c>
    </row>
    <row r="841" spans="1:8" ht="12.75">
      <c r="A841" s="39">
        <f aca="true" t="shared" si="8" ref="A841:A853">P_3</f>
        <v>609535</v>
      </c>
      <c r="B841" s="39">
        <v>23</v>
      </c>
      <c r="C841" s="39">
        <v>84</v>
      </c>
      <c r="D841" s="39">
        <v>84</v>
      </c>
      <c r="E841" s="3" t="s">
        <v>1158</v>
      </c>
      <c r="H841" s="42" t="e">
        <f>IF(#REF!=#REF!,0,1)</f>
        <v>#REF!</v>
      </c>
    </row>
    <row r="842" spans="1:8" ht="12.75">
      <c r="A842" s="39">
        <f t="shared" si="8"/>
        <v>609535</v>
      </c>
      <c r="B842" s="39">
        <v>23</v>
      </c>
      <c r="C842" s="39">
        <v>85</v>
      </c>
      <c r="D842" s="39">
        <v>85</v>
      </c>
      <c r="E842" s="3" t="s">
        <v>1159</v>
      </c>
      <c r="H842" s="42" t="e">
        <f>IF(#REF!=#REF!,0,1)</f>
        <v>#REF!</v>
      </c>
    </row>
    <row r="843" spans="1:8" ht="12.75">
      <c r="A843" s="39">
        <f t="shared" si="8"/>
        <v>609535</v>
      </c>
      <c r="B843" s="39">
        <v>23</v>
      </c>
      <c r="C843" s="39">
        <v>86</v>
      </c>
      <c r="D843" s="39">
        <v>86</v>
      </c>
      <c r="E843" s="3" t="s">
        <v>1160</v>
      </c>
      <c r="H843" s="42" t="e">
        <f>IF(#REF!=#REF!,0,1)</f>
        <v>#REF!</v>
      </c>
    </row>
    <row r="844" spans="1:8" ht="12.75">
      <c r="A844" s="39">
        <f t="shared" si="8"/>
        <v>609535</v>
      </c>
      <c r="B844" s="39">
        <v>23</v>
      </c>
      <c r="C844" s="39">
        <v>87</v>
      </c>
      <c r="D844" s="39">
        <v>87</v>
      </c>
      <c r="E844" s="3" t="s">
        <v>1161</v>
      </c>
      <c r="H844" s="42" t="e">
        <f>IF(#REF!=#REF!,0,1)</f>
        <v>#REF!</v>
      </c>
    </row>
    <row r="845" spans="1:8" ht="12.75">
      <c r="A845" s="39">
        <f t="shared" si="8"/>
        <v>609535</v>
      </c>
      <c r="B845" s="39">
        <v>23</v>
      </c>
      <c r="C845" s="39">
        <v>88</v>
      </c>
      <c r="D845" s="39">
        <v>88</v>
      </c>
      <c r="E845" s="3" t="s">
        <v>1162</v>
      </c>
      <c r="H845" s="42" t="e">
        <f>IF(#REF!=#REF!,0,1)</f>
        <v>#REF!</v>
      </c>
    </row>
    <row r="846" spans="1:8" ht="12.75">
      <c r="A846" s="39">
        <f t="shared" si="8"/>
        <v>609535</v>
      </c>
      <c r="B846" s="39">
        <v>23</v>
      </c>
      <c r="C846" s="39">
        <v>89</v>
      </c>
      <c r="D846" s="39">
        <v>89</v>
      </c>
      <c r="E846" s="3" t="s">
        <v>1163</v>
      </c>
      <c r="H846" s="42" t="e">
        <f>IF(#REF!=#REF!,0,1)</f>
        <v>#REF!</v>
      </c>
    </row>
    <row r="847" spans="1:8" ht="12.75">
      <c r="A847" s="39">
        <f t="shared" si="8"/>
        <v>609535</v>
      </c>
      <c r="B847" s="39">
        <v>23</v>
      </c>
      <c r="C847" s="39">
        <v>90</v>
      </c>
      <c r="D847" s="39">
        <v>90</v>
      </c>
      <c r="E847" s="3" t="s">
        <v>1164</v>
      </c>
      <c r="H847" s="42" t="e">
        <f>IF(#REF!=#REF!,0,1)</f>
        <v>#REF!</v>
      </c>
    </row>
    <row r="848" spans="1:8" ht="12.75">
      <c r="A848" s="39">
        <f t="shared" si="8"/>
        <v>609535</v>
      </c>
      <c r="B848" s="39">
        <v>23</v>
      </c>
      <c r="C848" s="39">
        <v>91</v>
      </c>
      <c r="D848" s="39">
        <v>91</v>
      </c>
      <c r="E848" s="3" t="s">
        <v>1165</v>
      </c>
      <c r="H848" s="42" t="e">
        <f>IF(#REF!=#REF!,0,1)</f>
        <v>#REF!</v>
      </c>
    </row>
    <row r="849" spans="1:8" ht="12.75">
      <c r="A849" s="39">
        <f t="shared" si="8"/>
        <v>609535</v>
      </c>
      <c r="B849" s="39">
        <v>23</v>
      </c>
      <c r="C849" s="39">
        <v>92</v>
      </c>
      <c r="D849" s="39">
        <v>92</v>
      </c>
      <c r="E849" s="3" t="s">
        <v>1166</v>
      </c>
      <c r="H849" s="42" t="e">
        <f>IF(#REF!=#REF!,0,1)</f>
        <v>#REF!</v>
      </c>
    </row>
    <row r="850" spans="1:8" ht="12.75">
      <c r="A850" s="39">
        <f t="shared" si="8"/>
        <v>609535</v>
      </c>
      <c r="B850" s="39">
        <v>23</v>
      </c>
      <c r="C850" s="39">
        <v>93</v>
      </c>
      <c r="D850" s="39">
        <v>93</v>
      </c>
      <c r="E850" s="3" t="s">
        <v>1167</v>
      </c>
      <c r="H850" s="42" t="e">
        <f>IF(#REF!=#REF!,0,1)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94</v>
      </c>
      <c r="D851" s="39">
        <v>94</v>
      </c>
      <c r="E851" s="3" t="s">
        <v>1168</v>
      </c>
      <c r="H851" s="42" t="e">
        <f>IF(#REF!=#REF!,0,1)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95</v>
      </c>
      <c r="D852" s="39">
        <v>95</v>
      </c>
      <c r="E852" s="3" t="s">
        <v>1169</v>
      </c>
      <c r="H852" s="42" t="e">
        <f>IF(#REF!=#REF!,0,1)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96</v>
      </c>
      <c r="D853" s="39">
        <v>96</v>
      </c>
      <c r="E853" s="3" t="s">
        <v>1170</v>
      </c>
      <c r="H853" s="42" t="e">
        <f>IF(#REF!=#REF!,0,1)</f>
        <v>#REF!</v>
      </c>
    </row>
    <row r="854" spans="5:8" ht="12.75">
      <c r="E854" s="3"/>
      <c r="H854" s="42"/>
    </row>
    <row r="855" spans="5:8" ht="12.75">
      <c r="E855" s="3"/>
      <c r="H855" s="42"/>
    </row>
    <row r="856" spans="5:8" ht="12.75">
      <c r="E856" s="3"/>
      <c r="H856" s="42"/>
    </row>
    <row r="857" spans="5:8" ht="12.75">
      <c r="E857" s="3"/>
      <c r="H857" s="42"/>
    </row>
    <row r="858" spans="5:8" ht="12.75">
      <c r="E858" s="3"/>
      <c r="H858" s="42"/>
    </row>
    <row r="859" spans="5:8" ht="12.75">
      <c r="E859" s="3"/>
      <c r="H859" s="42"/>
    </row>
    <row r="860" spans="5:8" ht="12.75">
      <c r="E860" s="3"/>
      <c r="H860" s="42"/>
    </row>
    <row r="861" spans="5:8" ht="12.75">
      <c r="E861" s="3"/>
      <c r="H861" s="42"/>
    </row>
    <row r="862" spans="5:8" ht="12.75">
      <c r="E862" s="3"/>
      <c r="H862" s="42"/>
    </row>
    <row r="863" spans="5:8" ht="12.75">
      <c r="E863" s="3"/>
      <c r="H863" s="42"/>
    </row>
    <row r="864" spans="5:8" ht="12.75">
      <c r="E864" s="3"/>
      <c r="H864" s="42"/>
    </row>
    <row r="865" spans="5:8" ht="12.75">
      <c r="E865" s="3"/>
      <c r="H865" s="42"/>
    </row>
    <row r="866" spans="5:8" ht="12.75">
      <c r="E866" s="3"/>
      <c r="H866" s="42"/>
    </row>
    <row r="869" ht="12.75">
      <c r="A869" t="s">
        <v>669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51" customWidth="1"/>
    <col min="2" max="3" width="5.75390625" style="3" customWidth="1"/>
    <col min="4" max="16384" width="9.125" style="3" customWidth="1"/>
  </cols>
  <sheetData>
    <row r="1" spans="2:3" ht="12.75">
      <c r="B1" s="51"/>
      <c r="C1" s="51"/>
    </row>
    <row r="2" spans="1:3" ht="12.75">
      <c r="A2" s="51" t="s">
        <v>698</v>
      </c>
      <c r="B2" s="51" t="s">
        <v>1118</v>
      </c>
      <c r="C2" s="51" t="s">
        <v>699</v>
      </c>
    </row>
    <row r="3" spans="1:3" ht="12.75">
      <c r="A3" s="51" t="s">
        <v>700</v>
      </c>
      <c r="B3" s="51" t="s">
        <v>1119</v>
      </c>
      <c r="C3" s="51" t="s">
        <v>701</v>
      </c>
    </row>
    <row r="4" spans="1:3" ht="12.75">
      <c r="A4" s="51" t="s">
        <v>702</v>
      </c>
      <c r="B4" s="51" t="s">
        <v>1120</v>
      </c>
      <c r="C4" s="51" t="s">
        <v>703</v>
      </c>
    </row>
    <row r="5" spans="1:3" ht="12.75">
      <c r="A5" s="51" t="s">
        <v>704</v>
      </c>
      <c r="B5" s="51" t="s">
        <v>1121</v>
      </c>
      <c r="C5" s="51" t="s">
        <v>705</v>
      </c>
    </row>
    <row r="6" spans="1:3" ht="12.75">
      <c r="A6" s="51" t="s">
        <v>706</v>
      </c>
      <c r="B6" s="51" t="s">
        <v>1122</v>
      </c>
      <c r="C6" s="51" t="s">
        <v>707</v>
      </c>
    </row>
    <row r="7" spans="1:3" ht="12.75">
      <c r="A7" s="51" t="s">
        <v>708</v>
      </c>
      <c r="B7" s="51" t="s">
        <v>1123</v>
      </c>
      <c r="C7" s="51" t="s">
        <v>709</v>
      </c>
    </row>
    <row r="8" spans="1:3" ht="12.75">
      <c r="A8" s="51" t="s">
        <v>710</v>
      </c>
      <c r="B8" s="51" t="s">
        <v>1124</v>
      </c>
      <c r="C8" s="51" t="s">
        <v>712</v>
      </c>
    </row>
    <row r="9" spans="1:3" ht="12.75">
      <c r="A9" s="51" t="s">
        <v>713</v>
      </c>
      <c r="B9" s="51" t="s">
        <v>1125</v>
      </c>
      <c r="C9" s="51" t="s">
        <v>715</v>
      </c>
    </row>
    <row r="10" spans="1:3" ht="12.75">
      <c r="A10" s="51" t="s">
        <v>716</v>
      </c>
      <c r="B10" s="51" t="s">
        <v>1126</v>
      </c>
      <c r="C10" s="51" t="s">
        <v>718</v>
      </c>
    </row>
    <row r="11" spans="1:3" ht="12.75">
      <c r="A11" s="51" t="s">
        <v>719</v>
      </c>
      <c r="B11" s="51" t="s">
        <v>711</v>
      </c>
      <c r="C11" s="51" t="s">
        <v>721</v>
      </c>
    </row>
    <row r="12" spans="1:3" ht="12.75">
      <c r="A12" s="51" t="s">
        <v>722</v>
      </c>
      <c r="B12" s="51" t="s">
        <v>714</v>
      </c>
      <c r="C12" s="51" t="s">
        <v>724</v>
      </c>
    </row>
    <row r="13" spans="1:3" ht="12.75">
      <c r="A13" s="51" t="s">
        <v>725</v>
      </c>
      <c r="B13" s="51" t="s">
        <v>717</v>
      </c>
      <c r="C13" s="51" t="s">
        <v>727</v>
      </c>
    </row>
    <row r="14" spans="1:3" ht="12.75">
      <c r="A14" s="51" t="s">
        <v>728</v>
      </c>
      <c r="B14" s="51" t="s">
        <v>720</v>
      </c>
      <c r="C14" s="51" t="s">
        <v>730</v>
      </c>
    </row>
    <row r="15" spans="1:3" ht="12.75">
      <c r="A15" s="51" t="s">
        <v>731</v>
      </c>
      <c r="B15" s="51" t="s">
        <v>723</v>
      </c>
      <c r="C15" s="51" t="s">
        <v>733</v>
      </c>
    </row>
    <row r="16" spans="1:3" ht="12.75">
      <c r="A16" s="51" t="s">
        <v>735</v>
      </c>
      <c r="B16" s="51" t="s">
        <v>734</v>
      </c>
      <c r="C16" s="51" t="s">
        <v>737</v>
      </c>
    </row>
    <row r="17" spans="1:3" ht="12.75">
      <c r="A17" s="51" t="s">
        <v>738</v>
      </c>
      <c r="B17" s="51" t="s">
        <v>726</v>
      </c>
      <c r="C17" s="51" t="s">
        <v>740</v>
      </c>
    </row>
    <row r="18" spans="1:3" ht="12.75">
      <c r="A18" s="51" t="s">
        <v>741</v>
      </c>
      <c r="B18" s="51" t="s">
        <v>729</v>
      </c>
      <c r="C18" s="51" t="s">
        <v>743</v>
      </c>
    </row>
    <row r="19" spans="1:3" ht="12.75">
      <c r="A19" s="51" t="s">
        <v>744</v>
      </c>
      <c r="B19" s="51" t="s">
        <v>732</v>
      </c>
      <c r="C19" s="51" t="s">
        <v>746</v>
      </c>
    </row>
    <row r="20" spans="1:3" ht="12.75">
      <c r="A20" s="51" t="s">
        <v>747</v>
      </c>
      <c r="B20" s="51" t="s">
        <v>736</v>
      </c>
      <c r="C20" s="51" t="s">
        <v>749</v>
      </c>
    </row>
    <row r="21" spans="1:3" ht="12.75">
      <c r="A21" s="51" t="s">
        <v>750</v>
      </c>
      <c r="B21" s="51" t="s">
        <v>742</v>
      </c>
      <c r="C21" s="51" t="s">
        <v>752</v>
      </c>
    </row>
    <row r="22" spans="1:3" ht="12.75">
      <c r="A22" s="51" t="s">
        <v>753</v>
      </c>
      <c r="B22" s="51" t="s">
        <v>739</v>
      </c>
      <c r="C22" s="51" t="s">
        <v>755</v>
      </c>
    </row>
    <row r="23" spans="1:3" ht="12.75">
      <c r="A23" s="51" t="s">
        <v>756</v>
      </c>
      <c r="B23" s="51" t="s">
        <v>751</v>
      </c>
      <c r="C23" s="51" t="s">
        <v>758</v>
      </c>
    </row>
    <row r="24" spans="1:3" ht="12.75">
      <c r="A24" s="51" t="s">
        <v>759</v>
      </c>
      <c r="B24" s="51" t="s">
        <v>745</v>
      </c>
      <c r="C24" s="51" t="s">
        <v>761</v>
      </c>
    </row>
    <row r="25" spans="1:3" ht="12.75">
      <c r="A25" s="51" t="s">
        <v>762</v>
      </c>
      <c r="B25" s="51" t="s">
        <v>748</v>
      </c>
      <c r="C25" s="51" t="s">
        <v>764</v>
      </c>
    </row>
    <row r="26" spans="1:3" ht="12.75">
      <c r="A26" s="51" t="s">
        <v>765</v>
      </c>
      <c r="B26" s="51" t="s">
        <v>754</v>
      </c>
      <c r="C26" s="51" t="s">
        <v>767</v>
      </c>
    </row>
    <row r="27" spans="1:3" ht="12.75">
      <c r="A27" s="51" t="s">
        <v>768</v>
      </c>
      <c r="B27" s="51" t="s">
        <v>757</v>
      </c>
      <c r="C27" s="51" t="s">
        <v>770</v>
      </c>
    </row>
    <row r="28" spans="1:3" ht="12.75">
      <c r="A28" s="51" t="s">
        <v>771</v>
      </c>
      <c r="B28" s="51" t="s">
        <v>760</v>
      </c>
      <c r="C28" s="51" t="s">
        <v>773</v>
      </c>
    </row>
    <row r="29" spans="1:3" ht="12.75">
      <c r="A29" s="51" t="s">
        <v>775</v>
      </c>
      <c r="B29" s="51" t="s">
        <v>774</v>
      </c>
      <c r="C29" s="51" t="s">
        <v>777</v>
      </c>
    </row>
    <row r="30" spans="1:3" ht="12.75">
      <c r="A30" s="51" t="s">
        <v>778</v>
      </c>
      <c r="B30" s="51" t="s">
        <v>763</v>
      </c>
      <c r="C30" s="51" t="s">
        <v>780</v>
      </c>
    </row>
    <row r="31" spans="1:3" ht="12.75">
      <c r="A31" s="51" t="s">
        <v>781</v>
      </c>
      <c r="B31" s="51" t="s">
        <v>766</v>
      </c>
      <c r="C31" s="51" t="s">
        <v>783</v>
      </c>
    </row>
    <row r="32" spans="1:3" ht="12.75">
      <c r="A32" s="51" t="s">
        <v>784</v>
      </c>
      <c r="B32" s="51" t="s">
        <v>769</v>
      </c>
      <c r="C32" s="51" t="s">
        <v>786</v>
      </c>
    </row>
    <row r="33" spans="1:3" ht="12.75">
      <c r="A33" s="51" t="s">
        <v>787</v>
      </c>
      <c r="B33" s="51" t="s">
        <v>772</v>
      </c>
      <c r="C33" s="51" t="s">
        <v>789</v>
      </c>
    </row>
    <row r="34" spans="1:3" ht="12.75">
      <c r="A34" s="51" t="s">
        <v>790</v>
      </c>
      <c r="B34" s="51" t="s">
        <v>776</v>
      </c>
      <c r="C34" s="51" t="s">
        <v>792</v>
      </c>
    </row>
    <row r="35" spans="1:3" ht="12.75">
      <c r="A35" s="51" t="s">
        <v>793</v>
      </c>
      <c r="B35" s="51" t="s">
        <v>779</v>
      </c>
      <c r="C35" s="51" t="s">
        <v>795</v>
      </c>
    </row>
    <row r="36" spans="1:3" ht="12.75">
      <c r="A36" s="51" t="s">
        <v>796</v>
      </c>
      <c r="B36" s="51" t="s">
        <v>782</v>
      </c>
      <c r="C36" s="51" t="s">
        <v>798</v>
      </c>
    </row>
    <row r="37" spans="1:3" ht="12.75">
      <c r="A37" s="51" t="s">
        <v>799</v>
      </c>
      <c r="B37" s="51" t="s">
        <v>788</v>
      </c>
      <c r="C37" s="51" t="s">
        <v>801</v>
      </c>
    </row>
    <row r="38" spans="1:3" ht="12.75">
      <c r="A38" s="51" t="s">
        <v>802</v>
      </c>
      <c r="B38" s="51" t="s">
        <v>785</v>
      </c>
      <c r="C38" s="51" t="s">
        <v>804</v>
      </c>
    </row>
    <row r="39" spans="1:3" ht="12.75">
      <c r="A39" s="51" t="s">
        <v>805</v>
      </c>
      <c r="B39" s="51" t="s">
        <v>791</v>
      </c>
      <c r="C39" s="51" t="s">
        <v>807</v>
      </c>
    </row>
    <row r="40" spans="1:3" ht="12.75">
      <c r="A40" s="51" t="s">
        <v>808</v>
      </c>
      <c r="B40" s="51" t="s">
        <v>806</v>
      </c>
      <c r="C40" s="51" t="s">
        <v>810</v>
      </c>
    </row>
    <row r="41" spans="1:3" ht="12.75">
      <c r="A41" s="51" t="s">
        <v>811</v>
      </c>
      <c r="B41" s="51" t="s">
        <v>794</v>
      </c>
      <c r="C41" s="51" t="s">
        <v>813</v>
      </c>
    </row>
    <row r="42" spans="1:3" ht="12.75">
      <c r="A42" s="51" t="s">
        <v>814</v>
      </c>
      <c r="B42" s="51" t="s">
        <v>797</v>
      </c>
      <c r="C42" s="51" t="s">
        <v>816</v>
      </c>
    </row>
    <row r="43" spans="1:3" ht="12.75">
      <c r="A43" s="51" t="s">
        <v>817</v>
      </c>
      <c r="B43" s="51" t="s">
        <v>800</v>
      </c>
      <c r="C43" s="51" t="s">
        <v>819</v>
      </c>
    </row>
    <row r="44" spans="1:3" ht="12.75">
      <c r="A44" s="51" t="s">
        <v>820</v>
      </c>
      <c r="B44" s="51" t="s">
        <v>803</v>
      </c>
      <c r="C44" s="51" t="s">
        <v>822</v>
      </c>
    </row>
    <row r="45" spans="1:3" ht="12.75">
      <c r="A45" s="51" t="s">
        <v>823</v>
      </c>
      <c r="B45" s="51" t="s">
        <v>809</v>
      </c>
      <c r="C45" s="51" t="s">
        <v>825</v>
      </c>
    </row>
    <row r="46" spans="1:3" ht="12.75">
      <c r="A46" s="51" t="s">
        <v>828</v>
      </c>
      <c r="B46" s="51" t="s">
        <v>826</v>
      </c>
      <c r="C46" s="51" t="s">
        <v>830</v>
      </c>
    </row>
    <row r="47" spans="1:3" ht="12.75">
      <c r="A47" s="51" t="s">
        <v>831</v>
      </c>
      <c r="B47" s="51" t="s">
        <v>818</v>
      </c>
      <c r="C47" s="51" t="s">
        <v>833</v>
      </c>
    </row>
    <row r="48" spans="1:3" ht="12.75">
      <c r="A48" s="51" t="s">
        <v>834</v>
      </c>
      <c r="B48" s="51" t="s">
        <v>812</v>
      </c>
      <c r="C48" s="51" t="s">
        <v>836</v>
      </c>
    </row>
    <row r="49" spans="1:3" ht="12.75">
      <c r="A49" s="51" t="s">
        <v>837</v>
      </c>
      <c r="B49" s="51" t="s">
        <v>824</v>
      </c>
      <c r="C49" s="51" t="s">
        <v>839</v>
      </c>
    </row>
    <row r="50" spans="1:3" ht="12.75">
      <c r="A50" s="51" t="s">
        <v>840</v>
      </c>
      <c r="B50" s="51" t="s">
        <v>821</v>
      </c>
      <c r="C50" s="51" t="s">
        <v>842</v>
      </c>
    </row>
    <row r="51" spans="1:3" ht="12.75">
      <c r="A51" s="51" t="s">
        <v>843</v>
      </c>
      <c r="B51" s="51" t="s">
        <v>815</v>
      </c>
      <c r="C51" s="51" t="s">
        <v>845</v>
      </c>
    </row>
    <row r="52" spans="1:3" ht="12.75">
      <c r="A52" s="51" t="s">
        <v>847</v>
      </c>
      <c r="B52" s="51" t="s">
        <v>846</v>
      </c>
      <c r="C52" s="51" t="s">
        <v>849</v>
      </c>
    </row>
    <row r="53" spans="1:3" ht="12.75">
      <c r="A53" s="51" t="s">
        <v>850</v>
      </c>
      <c r="B53" s="51" t="s">
        <v>829</v>
      </c>
      <c r="C53" s="51" t="s">
        <v>852</v>
      </c>
    </row>
    <row r="54" spans="1:3" ht="12.75">
      <c r="A54" s="51" t="s">
        <v>853</v>
      </c>
      <c r="B54" s="51" t="s">
        <v>832</v>
      </c>
      <c r="C54" s="51" t="s">
        <v>855</v>
      </c>
    </row>
    <row r="55" spans="1:3" ht="12.75">
      <c r="A55" s="51" t="s">
        <v>856</v>
      </c>
      <c r="B55" s="51" t="s">
        <v>835</v>
      </c>
      <c r="C55" s="51" t="s">
        <v>858</v>
      </c>
    </row>
    <row r="56" spans="1:3" ht="12.75">
      <c r="A56" s="51" t="s">
        <v>860</v>
      </c>
      <c r="B56" s="51" t="s">
        <v>859</v>
      </c>
      <c r="C56" s="51" t="s">
        <v>862</v>
      </c>
    </row>
    <row r="57" spans="1:3" ht="12.75">
      <c r="A57" s="51" t="s">
        <v>863</v>
      </c>
      <c r="B57" s="51" t="s">
        <v>838</v>
      </c>
      <c r="C57" s="51" t="s">
        <v>865</v>
      </c>
    </row>
    <row r="58" spans="1:3" ht="12.75">
      <c r="A58" s="51" t="s">
        <v>866</v>
      </c>
      <c r="B58" s="51" t="s">
        <v>841</v>
      </c>
      <c r="C58" s="51" t="s">
        <v>868</v>
      </c>
    </row>
    <row r="59" spans="1:3" ht="12.75">
      <c r="A59" s="51" t="s">
        <v>869</v>
      </c>
      <c r="B59" s="51" t="s">
        <v>844</v>
      </c>
      <c r="C59" s="51" t="s">
        <v>871</v>
      </c>
    </row>
    <row r="60" spans="1:3" ht="12.75">
      <c r="A60" s="51" t="s">
        <v>872</v>
      </c>
      <c r="B60" s="51" t="s">
        <v>848</v>
      </c>
      <c r="C60" s="51" t="s">
        <v>874</v>
      </c>
    </row>
    <row r="61" spans="1:3" ht="12.75">
      <c r="A61" s="51" t="s">
        <v>875</v>
      </c>
      <c r="B61" s="51" t="s">
        <v>851</v>
      </c>
      <c r="C61" s="51" t="s">
        <v>877</v>
      </c>
    </row>
    <row r="62" spans="1:3" ht="12.75">
      <c r="A62" s="51" t="s">
        <v>878</v>
      </c>
      <c r="B62" s="51" t="s">
        <v>854</v>
      </c>
      <c r="C62" s="51" t="s">
        <v>880</v>
      </c>
    </row>
    <row r="63" spans="1:3" ht="12.75">
      <c r="A63" s="51" t="s">
        <v>881</v>
      </c>
      <c r="B63" s="51" t="s">
        <v>857</v>
      </c>
      <c r="C63" s="51" t="s">
        <v>883</v>
      </c>
    </row>
    <row r="64" spans="1:3" ht="12.75">
      <c r="A64" s="51" t="s">
        <v>884</v>
      </c>
      <c r="B64" s="51" t="s">
        <v>861</v>
      </c>
      <c r="C64" s="51" t="s">
        <v>886</v>
      </c>
    </row>
    <row r="65" spans="1:3" ht="12.75">
      <c r="A65" s="51" t="s">
        <v>887</v>
      </c>
      <c r="B65" s="51" t="s">
        <v>864</v>
      </c>
      <c r="C65" s="51" t="s">
        <v>889</v>
      </c>
    </row>
    <row r="66" spans="1:3" ht="12.75">
      <c r="A66" s="51" t="s">
        <v>890</v>
      </c>
      <c r="B66" s="51" t="s">
        <v>867</v>
      </c>
      <c r="C66" s="51" t="s">
        <v>892</v>
      </c>
    </row>
    <row r="67" spans="1:3" ht="12.75">
      <c r="A67" s="51" t="s">
        <v>893</v>
      </c>
      <c r="B67" s="51" t="s">
        <v>870</v>
      </c>
      <c r="C67" s="51" t="s">
        <v>895</v>
      </c>
    </row>
    <row r="68" spans="1:3" ht="12.75">
      <c r="A68" s="51" t="s">
        <v>897</v>
      </c>
      <c r="B68" s="51" t="s">
        <v>896</v>
      </c>
      <c r="C68" s="51" t="s">
        <v>899</v>
      </c>
    </row>
    <row r="69" spans="1:3" ht="12.75">
      <c r="A69" s="51" t="s">
        <v>900</v>
      </c>
      <c r="B69" s="51" t="s">
        <v>873</v>
      </c>
      <c r="C69" s="51" t="s">
        <v>902</v>
      </c>
    </row>
    <row r="70" spans="1:3" ht="12.75">
      <c r="A70" s="51" t="s">
        <v>904</v>
      </c>
      <c r="B70" s="51" t="s">
        <v>903</v>
      </c>
      <c r="C70" s="51" t="s">
        <v>906</v>
      </c>
    </row>
    <row r="71" spans="1:3" ht="12.75">
      <c r="A71" s="51" t="s">
        <v>907</v>
      </c>
      <c r="B71" s="51" t="s">
        <v>882</v>
      </c>
      <c r="C71" s="51" t="s">
        <v>908</v>
      </c>
    </row>
    <row r="72" spans="1:3" ht="12.75">
      <c r="A72" s="51" t="s">
        <v>909</v>
      </c>
      <c r="B72" s="51" t="s">
        <v>876</v>
      </c>
      <c r="C72" s="51" t="s">
        <v>910</v>
      </c>
    </row>
    <row r="73" spans="1:3" ht="12.75">
      <c r="A73" s="51" t="s">
        <v>911</v>
      </c>
      <c r="B73" s="51" t="s">
        <v>879</v>
      </c>
      <c r="C73" s="51" t="s">
        <v>912</v>
      </c>
    </row>
    <row r="74" spans="1:3" ht="12.75">
      <c r="A74" s="51" t="s">
        <v>914</v>
      </c>
      <c r="B74" s="51" t="s">
        <v>913</v>
      </c>
      <c r="C74" s="51" t="s">
        <v>915</v>
      </c>
    </row>
    <row r="75" spans="1:3" ht="12.75">
      <c r="A75" s="51" t="s">
        <v>916</v>
      </c>
      <c r="B75" s="51" t="s">
        <v>888</v>
      </c>
      <c r="C75" s="51" t="s">
        <v>917</v>
      </c>
    </row>
    <row r="76" spans="1:3" ht="12.75">
      <c r="A76" s="51" t="s">
        <v>918</v>
      </c>
      <c r="B76" s="51" t="s">
        <v>885</v>
      </c>
      <c r="C76" s="51" t="s">
        <v>919</v>
      </c>
    </row>
    <row r="77" spans="1:3" ht="12.75">
      <c r="A77" s="51" t="s">
        <v>920</v>
      </c>
      <c r="B77" s="51" t="s">
        <v>891</v>
      </c>
      <c r="C77" s="51" t="s">
        <v>921</v>
      </c>
    </row>
    <row r="78" spans="1:3" ht="12.75">
      <c r="A78" s="51" t="s">
        <v>922</v>
      </c>
      <c r="B78" s="51" t="s">
        <v>894</v>
      </c>
      <c r="C78" s="51" t="s">
        <v>923</v>
      </c>
    </row>
    <row r="79" spans="1:3" ht="12.75">
      <c r="A79" s="51" t="s">
        <v>925</v>
      </c>
      <c r="B79" s="51" t="s">
        <v>924</v>
      </c>
      <c r="C79" s="51" t="s">
        <v>926</v>
      </c>
    </row>
    <row r="80" spans="1:3" ht="12.75">
      <c r="A80" s="51" t="s">
        <v>927</v>
      </c>
      <c r="B80" s="51" t="s">
        <v>905</v>
      </c>
      <c r="C80" s="51" t="s">
        <v>928</v>
      </c>
    </row>
    <row r="81" spans="1:3" ht="12.75">
      <c r="A81" s="51" t="s">
        <v>929</v>
      </c>
      <c r="B81" s="51" t="s">
        <v>898</v>
      </c>
      <c r="C81" s="51" t="s">
        <v>930</v>
      </c>
    </row>
    <row r="82" spans="1:3" ht="12.75">
      <c r="A82" s="51" t="s">
        <v>932</v>
      </c>
      <c r="B82" s="51" t="s">
        <v>931</v>
      </c>
      <c r="C82" s="51" t="s">
        <v>933</v>
      </c>
    </row>
    <row r="83" spans="1:3" ht="12.75">
      <c r="A83" s="51" t="s">
        <v>934</v>
      </c>
      <c r="B83" s="51" t="s">
        <v>901</v>
      </c>
      <c r="C83" s="51" t="s">
        <v>935</v>
      </c>
    </row>
    <row r="84" spans="1:3" ht="12.75">
      <c r="A84" s="51" t="s">
        <v>1142</v>
      </c>
      <c r="B84" s="51" t="s">
        <v>1140</v>
      </c>
      <c r="C84" s="51" t="s">
        <v>1139</v>
      </c>
    </row>
    <row r="85" spans="1:2" ht="12.75">
      <c r="A85" s="51" t="s">
        <v>1143</v>
      </c>
      <c r="B85" s="51" t="s">
        <v>1141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Учитель1</dc:creator>
  <cp:keywords/>
  <dc:description/>
  <cp:lastModifiedBy>Anna</cp:lastModifiedBy>
  <cp:lastPrinted>2014-09-22T08:20:09Z</cp:lastPrinted>
  <dcterms:created xsi:type="dcterms:W3CDTF">2003-03-26T09:58:27Z</dcterms:created>
  <dcterms:modified xsi:type="dcterms:W3CDTF">2014-10-15T06:41:02Z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